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n Drive\Lions\Factures\Vin 2022\"/>
    </mc:Choice>
  </mc:AlternateContent>
  <xr:revisionPtr revIDLastSave="0" documentId="8_{4573A6AB-F5ED-4D43-AC66-B0D92B8FD6F9}" xr6:coauthVersionLast="47" xr6:coauthVersionMax="47" xr10:uidLastSave="{00000000-0000-0000-0000-000000000000}"/>
  <bookViews>
    <workbookView xWindow="-108" yWindow="-108" windowWidth="30936" windowHeight="16896"/>
  </bookViews>
  <sheets>
    <sheet name="Vente vin 202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2" l="1"/>
  <c r="L61" i="2"/>
  <c r="J60" i="2"/>
  <c r="H61" i="2"/>
  <c r="F60" i="2"/>
  <c r="D61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14" i="2"/>
  <c r="K11" i="2"/>
  <c r="I11" i="2"/>
  <c r="G11" i="2"/>
  <c r="E11" i="2"/>
  <c r="C11" i="2"/>
  <c r="K12" i="2"/>
  <c r="L12" i="2" s="1"/>
  <c r="C12" i="2"/>
  <c r="D12" i="2" s="1"/>
  <c r="I12" i="2"/>
  <c r="J12" i="2" s="1"/>
  <c r="E12" i="2"/>
  <c r="F12" i="2" s="1"/>
  <c r="O12" i="2"/>
  <c r="G13" i="2" l="1"/>
  <c r="H13" i="2" s="1"/>
  <c r="H12" i="2"/>
  <c r="M15" i="2"/>
  <c r="M55" i="2"/>
  <c r="M16" i="2"/>
  <c r="M22" i="2"/>
  <c r="M51" i="2"/>
  <c r="M43" i="2"/>
  <c r="M35" i="2"/>
  <c r="M27" i="2"/>
  <c r="M19" i="2"/>
  <c r="M18" i="2"/>
  <c r="M47" i="2"/>
  <c r="M39" i="2"/>
  <c r="M31" i="2"/>
  <c r="M23" i="2"/>
  <c r="C13" i="2"/>
  <c r="D13" i="2" s="1"/>
  <c r="K13" i="2"/>
  <c r="L13" i="2" s="1"/>
  <c r="M14" i="2"/>
  <c r="E13" i="2"/>
  <c r="F13" i="2" s="1"/>
  <c r="I13" i="2"/>
  <c r="J13" i="2" s="1"/>
  <c r="O60" i="2"/>
  <c r="O61" i="2"/>
  <c r="G67" i="2"/>
  <c r="G66" i="2"/>
  <c r="M17" i="2" l="1"/>
  <c r="M26" i="2"/>
  <c r="M20" i="2"/>
  <c r="Q13" i="2"/>
  <c r="G65" i="2" s="1"/>
  <c r="O62" i="2"/>
  <c r="M24" i="2" l="1"/>
  <c r="M30" i="2"/>
  <c r="M21" i="2"/>
  <c r="G68" i="2"/>
  <c r="M25" i="2" l="1"/>
  <c r="M34" i="2"/>
  <c r="M28" i="2"/>
  <c r="M38" i="2" l="1"/>
  <c r="M32" i="2"/>
  <c r="M29" i="2"/>
  <c r="M36" i="2" l="1"/>
  <c r="M33" i="2"/>
  <c r="M42" i="2"/>
  <c r="M46" i="2" l="1"/>
  <c r="M37" i="2"/>
  <c r="M40" i="2"/>
  <c r="M44" i="2" l="1"/>
  <c r="M41" i="2"/>
  <c r="M54" i="2"/>
  <c r="M50" i="2"/>
  <c r="M45" i="2" l="1"/>
  <c r="M48" i="2"/>
  <c r="M52" i="2" l="1"/>
  <c r="M49" i="2"/>
  <c r="M56" i="2" l="1"/>
  <c r="M57" i="2"/>
  <c r="M53" i="2"/>
  <c r="M12" i="2" l="1"/>
  <c r="G64" i="2" s="1"/>
  <c r="G69" i="2" l="1"/>
  <c r="G70" i="2"/>
</calcChain>
</file>

<file path=xl/sharedStrings.xml><?xml version="1.0" encoding="utf-8"?>
<sst xmlns="http://schemas.openxmlformats.org/spreadsheetml/2006/main" count="54" uniqueCount="44">
  <si>
    <t>Zensa Nero d'Avola 2020</t>
  </si>
  <si>
    <t>Accueil</t>
  </si>
  <si>
    <t>revue</t>
  </si>
  <si>
    <t>Récapitulatif</t>
  </si>
  <si>
    <t>Action Vins Eté  2022</t>
  </si>
  <si>
    <t>Vin  Blanc</t>
  </si>
  <si>
    <t>Vin  Rosé</t>
  </si>
  <si>
    <t>Vin  Rouge</t>
  </si>
  <si>
    <t>Total à</t>
  </si>
  <si>
    <t>statut</t>
  </si>
  <si>
    <t xml:space="preserve">Total </t>
  </si>
  <si>
    <t>Nom  et prénom</t>
  </si>
  <si>
    <t xml:space="preserve">Prix /caisse </t>
  </si>
  <si>
    <t xml:space="preserve"> recevoir</t>
  </si>
  <si>
    <t xml:space="preserve"> payé </t>
  </si>
  <si>
    <t>Reçu</t>
  </si>
  <si>
    <t>Stock</t>
  </si>
  <si>
    <t>Paiement</t>
  </si>
  <si>
    <t>Notes</t>
  </si>
  <si>
    <t xml:space="preserve">Caisse  X 6 </t>
  </si>
  <si>
    <t>Caisse  X 6</t>
  </si>
  <si>
    <t>Stock Année Statutaire 2021/ 2022</t>
  </si>
  <si>
    <t xml:space="preserve">Facture CROMBE WINES n° </t>
  </si>
  <si>
    <t xml:space="preserve">T O T A L      F A C T U R E S </t>
  </si>
  <si>
    <t>B E N E F I C E S        E S P E R E S</t>
  </si>
  <si>
    <t>R E C A P I T U L A T I F</t>
  </si>
  <si>
    <t>Total à Recevoir</t>
  </si>
  <si>
    <t xml:space="preserve">N O T E S </t>
  </si>
  <si>
    <t>Total Reçu</t>
  </si>
  <si>
    <t>Ventes Total Commandes</t>
  </si>
  <si>
    <t>Bénéfice  Réalisé</t>
  </si>
  <si>
    <t>Bénéfice Total Ventes</t>
  </si>
  <si>
    <t>Bénéfice Espéré</t>
  </si>
  <si>
    <t>ACTION     VENTE     VINS     BLANC     ROSE     ROUGE          -          ÉTÉ     2 0 22</t>
  </si>
  <si>
    <t xml:space="preserve">Facture Auchan </t>
  </si>
  <si>
    <t>Dégustation (Facture Auchan)</t>
  </si>
  <si>
    <t>Valeur</t>
  </si>
  <si>
    <t>Ventes</t>
  </si>
  <si>
    <t>Jacques Delbeck</t>
  </si>
  <si>
    <t>Stock Restant</t>
  </si>
  <si>
    <t>Grand Bateau Bordeaux 2020</t>
  </si>
  <si>
    <t>Terres Fumées 2021</t>
  </si>
  <si>
    <t>Château de Rey, Sisquo</t>
  </si>
  <si>
    <t>Domaine de la Gypiere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</si>
</sst>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&quot;€&quot;\ #,##0.00"/>
    <numFmt numFmtId="165" formatCode="#,##0.00\ &quot;€&quot;"/>
    <numFmt numFmtId="167" formatCode="_-* #,##0\ &quot;€&quot;_-;\-* #,##0\ &quot;€&quot;_-;_-* &quot;-&quot;??\ &quot;€&quot;_-;_-@_-"/>
    <numFmt numFmtId="169" formatCode="#,##0\ &quot;€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color indexed="12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sz val="12"/>
      <color indexed="10"/>
      <name val="Arial"/>
      <family val="2"/>
    </font>
    <font>
      <b/>
      <sz val="16"/>
      <color rgb="FFC659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Arial"/>
      <family val="2"/>
    </font>
    <font>
      <sz val="11"/>
      <color rgb="FFC00000"/>
      <name val="Calibri"/>
      <family val="2"/>
      <scheme val="minor"/>
    </font>
    <font>
      <sz val="11"/>
      <color rgb="FF0070C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theme="5"/>
      </patternFill>
    </fill>
    <fill>
      <patternFill patternType="solid">
        <fgColor rgb="FFFF7C80"/>
        <bgColor theme="5"/>
      </patternFill>
    </fill>
    <fill>
      <patternFill patternType="solid">
        <fgColor rgb="FFFF0000"/>
        <bgColor theme="5"/>
      </patternFill>
    </fill>
    <fill>
      <patternFill patternType="solid">
        <fgColor theme="5"/>
        <bgColor theme="5"/>
      </patternFill>
    </fill>
    <fill>
      <patternFill patternType="solid">
        <fgColor theme="9"/>
        <bgColor theme="5"/>
      </patternFill>
    </fill>
    <fill>
      <patternFill patternType="solid">
        <fgColor theme="9" tint="0.39997558519241921"/>
        <bgColor theme="5" tint="0.79998168889431442"/>
      </patternFill>
    </fill>
    <fill>
      <patternFill patternType="solid">
        <fgColor rgb="FFFF7C80"/>
        <bgColor theme="5" tint="0.79998168889431442"/>
      </patternFill>
    </fill>
    <fill>
      <patternFill patternType="solid">
        <fgColor rgb="FFFF0000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79998168889431442"/>
        <bgColor theme="5" tint="0.5999938962981048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hair">
        <color theme="8" tint="-0.24994659260841701"/>
      </bottom>
      <diagonal/>
    </border>
    <border>
      <left style="medium">
        <color theme="8" tint="-0.24994659260841701"/>
      </left>
      <right/>
      <top style="hair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 style="hair">
        <color theme="8" tint="-0.24994659260841701"/>
      </top>
      <bottom/>
      <diagonal/>
    </border>
    <border>
      <left style="medium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/>
      <diagonal/>
    </border>
    <border>
      <left/>
      <right/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/>
      <diagonal/>
    </border>
    <border>
      <left/>
      <right/>
      <top/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rgb="FFC00000"/>
      </left>
      <right style="thin">
        <color rgb="FFC00000"/>
      </right>
      <top style="medium">
        <color rgb="FFC00000"/>
      </top>
      <bottom style="hair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hair">
        <color rgb="FFC00000"/>
      </bottom>
      <diagonal/>
    </border>
    <border>
      <left style="thin">
        <color rgb="FFC00000"/>
      </left>
      <right style="medium">
        <color rgb="FFC00000"/>
      </right>
      <top style="medium">
        <color rgb="FFC00000"/>
      </top>
      <bottom style="hair">
        <color rgb="FFC00000"/>
      </bottom>
      <diagonal/>
    </border>
    <border>
      <left style="medium">
        <color rgb="FFC00000"/>
      </left>
      <right style="thin">
        <color rgb="FFC00000"/>
      </right>
      <top style="hair">
        <color rgb="FFC00000"/>
      </top>
      <bottom style="hair">
        <color rgb="FFC00000"/>
      </bottom>
      <diagonal/>
    </border>
    <border>
      <left style="thin">
        <color rgb="FFC00000"/>
      </left>
      <right style="thin">
        <color rgb="FFC00000"/>
      </right>
      <top style="hair">
        <color rgb="FFC00000"/>
      </top>
      <bottom style="hair">
        <color rgb="FFC00000"/>
      </bottom>
      <diagonal/>
    </border>
    <border>
      <left style="thin">
        <color rgb="FFC00000"/>
      </left>
      <right style="medium">
        <color rgb="FFC00000"/>
      </right>
      <top style="hair">
        <color rgb="FFC00000"/>
      </top>
      <bottom style="hair">
        <color rgb="FFC00000"/>
      </bottom>
      <diagonal/>
    </border>
    <border>
      <left style="medium">
        <color rgb="FFC00000"/>
      </left>
      <right style="thin">
        <color rgb="FFC00000"/>
      </right>
      <top style="hair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hair">
        <color rgb="FFC00000"/>
      </top>
      <bottom style="medium">
        <color rgb="FFC00000"/>
      </bottom>
      <diagonal/>
    </border>
    <border>
      <left style="thin">
        <color rgb="FFC00000"/>
      </left>
      <right style="medium">
        <color rgb="FFC00000"/>
      </right>
      <top style="hair">
        <color rgb="FFC00000"/>
      </top>
      <bottom style="medium">
        <color rgb="FFC00000"/>
      </bottom>
      <diagonal/>
    </border>
    <border>
      <left style="thin">
        <color rgb="FFC00000"/>
      </left>
      <right/>
      <top style="medium">
        <color rgb="FFC00000"/>
      </top>
      <bottom style="hair">
        <color rgb="FFC00000"/>
      </bottom>
      <diagonal/>
    </border>
    <border>
      <left style="thin">
        <color rgb="FFC00000"/>
      </left>
      <right/>
      <top style="hair">
        <color rgb="FFC00000"/>
      </top>
      <bottom style="hair">
        <color rgb="FFC00000"/>
      </bottom>
      <diagonal/>
    </border>
    <border>
      <left style="thin">
        <color rgb="FFC00000"/>
      </left>
      <right/>
      <top style="hair">
        <color rgb="FFC00000"/>
      </top>
      <bottom style="medium">
        <color rgb="FFC00000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hair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 style="hair">
        <color theme="8" tint="-0.24994659260841701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/>
      <bottom style="hair">
        <color theme="8" tint="-0.24994659260841701"/>
      </bottom>
      <diagonal/>
    </border>
    <border>
      <left/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hair">
        <color theme="8" tint="-0.24994659260841701"/>
      </top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8" tint="-0.24994659260841701"/>
      </left>
      <right style="thin">
        <color indexed="64"/>
      </right>
      <top style="medium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thin">
        <color indexed="64"/>
      </right>
      <top/>
      <bottom style="hair">
        <color theme="8" tint="-0.24994659260841701"/>
      </bottom>
      <diagonal/>
    </border>
    <border>
      <left style="thin">
        <color theme="8" tint="-0.24994659260841701"/>
      </left>
      <right style="thin">
        <color indexed="64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thin">
        <color indexed="64"/>
      </right>
      <top style="hair">
        <color theme="8" tint="-0.24994659260841701"/>
      </top>
      <bottom style="thin">
        <color theme="8" tint="-0.24994659260841701"/>
      </bottom>
      <diagonal/>
    </border>
    <border>
      <left style="thin">
        <color theme="0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8" tint="-0.24994659260841701"/>
      </right>
      <top/>
      <bottom/>
      <diagonal/>
    </border>
    <border>
      <left/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5">
    <xf numFmtId="0" fontId="0" fillId="0" borderId="0" xfId="0"/>
    <xf numFmtId="0" fontId="0" fillId="0" borderId="0" xfId="0" applyAlignment="1">
      <alignment vertical="center"/>
    </xf>
    <xf numFmtId="0" fontId="6" fillId="0" borderId="0" xfId="2" applyFont="1" applyBorder="1" applyAlignment="1">
      <alignment horizontal="center" vertical="center"/>
    </xf>
    <xf numFmtId="164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3" borderId="4" xfId="2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3" borderId="5" xfId="2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 vertical="center"/>
    </xf>
    <xf numFmtId="0" fontId="11" fillId="4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165" fontId="2" fillId="9" borderId="6" xfId="0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10" borderId="0" xfId="0" applyFont="1" applyFill="1" applyAlignment="1">
      <alignment horizontal="center"/>
    </xf>
    <xf numFmtId="0" fontId="2" fillId="6" borderId="6" xfId="0" applyFont="1" applyFill="1" applyBorder="1" applyAlignment="1">
      <alignment horizontal="center"/>
    </xf>
    <xf numFmtId="165" fontId="2" fillId="6" borderId="8" xfId="0" applyNumberFormat="1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165" fontId="2" fillId="7" borderId="8" xfId="0" applyNumberFormat="1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165" fontId="4" fillId="11" borderId="9" xfId="0" applyNumberFormat="1" applyFont="1" applyFill="1" applyBorder="1" applyAlignment="1">
      <alignment horizontal="center"/>
    </xf>
    <xf numFmtId="165" fontId="4" fillId="12" borderId="9" xfId="0" applyNumberFormat="1" applyFont="1" applyFill="1" applyBorder="1" applyAlignment="1">
      <alignment horizontal="center"/>
    </xf>
    <xf numFmtId="0" fontId="0" fillId="15" borderId="11" xfId="0" applyFill="1" applyBorder="1" applyAlignment="1">
      <alignment horizontal="center"/>
    </xf>
    <xf numFmtId="165" fontId="0" fillId="15" borderId="11" xfId="0" applyNumberFormat="1" applyFill="1" applyBorder="1" applyAlignment="1">
      <alignment horizontal="center"/>
    </xf>
    <xf numFmtId="0" fontId="0" fillId="14" borderId="11" xfId="0" applyFill="1" applyBorder="1" applyAlignment="1">
      <alignment horizontal="center"/>
    </xf>
    <xf numFmtId="165" fontId="0" fillId="14" borderId="11" xfId="0" applyNumberFormat="1" applyFill="1" applyBorder="1" applyAlignment="1">
      <alignment horizontal="center"/>
    </xf>
    <xf numFmtId="0" fontId="14" fillId="14" borderId="11" xfId="0" applyFont="1" applyFill="1" applyBorder="1" applyAlignment="1">
      <alignment horizontal="center"/>
    </xf>
    <xf numFmtId="0" fontId="14" fillId="15" borderId="11" xfId="0" applyFont="1" applyFill="1" applyBorder="1" applyAlignment="1">
      <alignment horizontal="center"/>
    </xf>
    <xf numFmtId="0" fontId="14" fillId="16" borderId="11" xfId="0" applyFont="1" applyFill="1" applyBorder="1" applyAlignment="1">
      <alignment horizontal="left" vertical="center"/>
    </xf>
    <xf numFmtId="0" fontId="15" fillId="17" borderId="12" xfId="0" applyFont="1" applyFill="1" applyBorder="1" applyAlignment="1">
      <alignment horizontal="left" vertical="center"/>
    </xf>
    <xf numFmtId="0" fontId="15" fillId="17" borderId="13" xfId="0" applyFont="1" applyFill="1" applyBorder="1" applyAlignment="1">
      <alignment horizontal="center"/>
    </xf>
    <xf numFmtId="165" fontId="0" fillId="17" borderId="13" xfId="0" applyNumberFormat="1" applyFill="1" applyBorder="1" applyAlignment="1">
      <alignment horizontal="center"/>
    </xf>
    <xf numFmtId="0" fontId="0" fillId="17" borderId="13" xfId="0" applyFill="1" applyBorder="1" applyAlignment="1">
      <alignment horizontal="center"/>
    </xf>
    <xf numFmtId="165" fontId="0" fillId="17" borderId="14" xfId="0" applyNumberForma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0" fontId="12" fillId="17" borderId="16" xfId="0" applyFont="1" applyFill="1" applyBorder="1" applyAlignment="1">
      <alignment horizontal="left" vertical="center"/>
    </xf>
    <xf numFmtId="0" fontId="0" fillId="17" borderId="17" xfId="0" applyFill="1" applyBorder="1" applyAlignment="1">
      <alignment horizontal="center"/>
    </xf>
    <xf numFmtId="165" fontId="0" fillId="17" borderId="17" xfId="0" applyNumberFormat="1" applyFill="1" applyBorder="1" applyAlignment="1">
      <alignment horizontal="center"/>
    </xf>
    <xf numFmtId="0" fontId="0" fillId="17" borderId="18" xfId="0" applyFill="1" applyBorder="1" applyAlignment="1">
      <alignment horizontal="center"/>
    </xf>
    <xf numFmtId="0" fontId="0" fillId="17" borderId="19" xfId="0" applyFill="1" applyBorder="1" applyAlignment="1">
      <alignment horizontal="center"/>
    </xf>
    <xf numFmtId="165" fontId="0" fillId="17" borderId="19" xfId="0" applyNumberFormat="1" applyFill="1" applyBorder="1" applyAlignment="1">
      <alignment horizontal="center"/>
    </xf>
    <xf numFmtId="165" fontId="0" fillId="17" borderId="20" xfId="0" applyNumberFormat="1" applyFill="1" applyBorder="1" applyAlignment="1">
      <alignment horizontal="center"/>
    </xf>
    <xf numFmtId="0" fontId="0" fillId="17" borderId="21" xfId="0" applyFill="1" applyBorder="1" applyAlignment="1">
      <alignment horizontal="center"/>
    </xf>
    <xf numFmtId="0" fontId="0" fillId="17" borderId="22" xfId="0" applyFill="1" applyBorder="1" applyAlignment="1">
      <alignment horizontal="center"/>
    </xf>
    <xf numFmtId="0" fontId="0" fillId="17" borderId="23" xfId="0" applyFill="1" applyBorder="1" applyAlignment="1">
      <alignment horizontal="center"/>
    </xf>
    <xf numFmtId="165" fontId="0" fillId="17" borderId="24" xfId="0" applyNumberFormat="1" applyFill="1" applyBorder="1" applyAlignment="1">
      <alignment horizontal="center"/>
    </xf>
    <xf numFmtId="0" fontId="0" fillId="17" borderId="24" xfId="0" applyFill="1" applyBorder="1" applyAlignment="1">
      <alignment horizontal="center"/>
    </xf>
    <xf numFmtId="165" fontId="0" fillId="17" borderId="25" xfId="0" applyNumberFormat="1" applyFill="1" applyBorder="1" applyAlignment="1">
      <alignment horizontal="center"/>
    </xf>
    <xf numFmtId="0" fontId="0" fillId="17" borderId="26" xfId="0" applyFill="1" applyBorder="1" applyAlignment="1">
      <alignment horizontal="center"/>
    </xf>
    <xf numFmtId="0" fontId="0" fillId="17" borderId="27" xfId="0" applyFill="1" applyBorder="1" applyAlignment="1">
      <alignment horizontal="center"/>
    </xf>
    <xf numFmtId="0" fontId="0" fillId="17" borderId="28" xfId="0" applyFill="1" applyBorder="1" applyAlignment="1">
      <alignment horizontal="center"/>
    </xf>
    <xf numFmtId="165" fontId="0" fillId="17" borderId="0" xfId="0" applyNumberFormat="1" applyFill="1" applyAlignment="1">
      <alignment horizontal="center"/>
    </xf>
    <xf numFmtId="0" fontId="0" fillId="17" borderId="0" xfId="0" applyFill="1" applyAlignment="1">
      <alignment horizontal="center"/>
    </xf>
    <xf numFmtId="165" fontId="0" fillId="17" borderId="29" xfId="0" applyNumberFormat="1" applyFill="1" applyBorder="1" applyAlignment="1">
      <alignment horizontal="center"/>
    </xf>
    <xf numFmtId="0" fontId="0" fillId="17" borderId="29" xfId="0" applyFill="1" applyBorder="1" applyAlignment="1">
      <alignment horizontal="center"/>
    </xf>
    <xf numFmtId="0" fontId="0" fillId="17" borderId="30" xfId="0" applyFill="1" applyBorder="1" applyAlignment="1">
      <alignment horizontal="center"/>
    </xf>
    <xf numFmtId="0" fontId="0" fillId="17" borderId="31" xfId="0" applyFill="1" applyBorder="1" applyAlignment="1">
      <alignment horizontal="center"/>
    </xf>
    <xf numFmtId="0" fontId="0" fillId="18" borderId="0" xfId="0" applyFill="1" applyAlignment="1">
      <alignment horizontal="center"/>
    </xf>
    <xf numFmtId="0" fontId="16" fillId="0" borderId="32" xfId="0" applyFont="1" applyBorder="1" applyAlignment="1">
      <alignment horizontal="center"/>
    </xf>
    <xf numFmtId="0" fontId="16" fillId="0" borderId="33" xfId="0" applyFont="1" applyBorder="1" applyAlignment="1">
      <alignment horizontal="center"/>
    </xf>
    <xf numFmtId="165" fontId="16" fillId="4" borderId="34" xfId="0" applyNumberFormat="1" applyFont="1" applyFill="1" applyBorder="1" applyAlignment="1">
      <alignment horizontal="center" vertical="center"/>
    </xf>
    <xf numFmtId="0" fontId="13" fillId="18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6" fillId="0" borderId="35" xfId="0" applyFont="1" applyBorder="1" applyAlignment="1">
      <alignment horizontal="center"/>
    </xf>
    <xf numFmtId="0" fontId="16" fillId="0" borderId="36" xfId="0" applyFont="1" applyBorder="1" applyAlignment="1">
      <alignment horizontal="center"/>
    </xf>
    <xf numFmtId="165" fontId="16" fillId="0" borderId="37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38" xfId="0" applyFont="1" applyBorder="1" applyAlignment="1">
      <alignment horizontal="center"/>
    </xf>
    <xf numFmtId="0" fontId="16" fillId="0" borderId="39" xfId="0" applyFont="1" applyBorder="1" applyAlignment="1">
      <alignment horizontal="center"/>
    </xf>
    <xf numFmtId="165" fontId="16" fillId="0" borderId="40" xfId="0" applyNumberFormat="1" applyFont="1" applyBorder="1" applyAlignment="1">
      <alignment horizontal="center" vertical="center"/>
    </xf>
    <xf numFmtId="0" fontId="16" fillId="0" borderId="41" xfId="0" applyFont="1" applyBorder="1" applyAlignment="1">
      <alignment horizontal="center"/>
    </xf>
    <xf numFmtId="0" fontId="16" fillId="0" borderId="42" xfId="0" applyFont="1" applyBorder="1" applyAlignment="1">
      <alignment horizontal="center"/>
    </xf>
    <xf numFmtId="0" fontId="16" fillId="0" borderId="43" xfId="0" applyFont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165" fontId="2" fillId="6" borderId="8" xfId="0" applyNumberFormat="1" applyFont="1" applyFill="1" applyBorder="1" applyAlignment="1">
      <alignment horizontal="center" wrapText="1"/>
    </xf>
    <xf numFmtId="165" fontId="2" fillId="7" borderId="8" xfId="0" applyNumberFormat="1" applyFont="1" applyFill="1" applyBorder="1" applyAlignment="1">
      <alignment horizontal="center" wrapText="1"/>
    </xf>
    <xf numFmtId="165" fontId="2" fillId="8" borderId="8" xfId="0" applyNumberFormat="1" applyFont="1" applyFill="1" applyBorder="1" applyAlignment="1">
      <alignment horizontal="center" wrapText="1"/>
    </xf>
    <xf numFmtId="0" fontId="15" fillId="17" borderId="44" xfId="0" applyFont="1" applyFill="1" applyBorder="1" applyAlignment="1">
      <alignment horizontal="center"/>
    </xf>
    <xf numFmtId="165" fontId="0" fillId="17" borderId="44" xfId="0" applyNumberFormat="1" applyFill="1" applyBorder="1" applyAlignment="1">
      <alignment horizontal="center"/>
    </xf>
    <xf numFmtId="0" fontId="0" fillId="17" borderId="44" xfId="0" applyFill="1" applyBorder="1" applyAlignment="1">
      <alignment horizontal="center"/>
    </xf>
    <xf numFmtId="0" fontId="0" fillId="17" borderId="45" xfId="0" applyFill="1" applyBorder="1" applyAlignment="1">
      <alignment horizontal="center"/>
    </xf>
    <xf numFmtId="165" fontId="2" fillId="9" borderId="0" xfId="0" applyNumberFormat="1" applyFont="1" applyFill="1" applyBorder="1" applyAlignment="1">
      <alignment horizontal="center"/>
    </xf>
    <xf numFmtId="165" fontId="0" fillId="15" borderId="10" xfId="0" applyNumberFormat="1" applyFill="1" applyBorder="1" applyAlignment="1">
      <alignment horizontal="center"/>
    </xf>
    <xf numFmtId="0" fontId="15" fillId="17" borderId="46" xfId="0" applyFont="1" applyFill="1" applyBorder="1" applyAlignment="1">
      <alignment horizontal="center"/>
    </xf>
    <xf numFmtId="165" fontId="0" fillId="17" borderId="47" xfId="0" applyNumberFormat="1" applyFill="1" applyBorder="1" applyAlignment="1">
      <alignment horizontal="center"/>
    </xf>
    <xf numFmtId="165" fontId="0" fillId="17" borderId="48" xfId="0" applyNumberFormat="1" applyFill="1" applyBorder="1" applyAlignment="1">
      <alignment horizontal="center"/>
    </xf>
    <xf numFmtId="165" fontId="0" fillId="17" borderId="49" xfId="0" applyNumberFormat="1" applyFill="1" applyBorder="1" applyAlignment="1">
      <alignment horizontal="center"/>
    </xf>
    <xf numFmtId="165" fontId="2" fillId="8" borderId="50" xfId="0" applyNumberFormat="1" applyFont="1" applyFill="1" applyBorder="1" applyAlignment="1">
      <alignment horizontal="center"/>
    </xf>
    <xf numFmtId="165" fontId="4" fillId="13" borderId="51" xfId="0" applyNumberFormat="1" applyFont="1" applyFill="1" applyBorder="1" applyAlignment="1">
      <alignment horizontal="center"/>
    </xf>
    <xf numFmtId="165" fontId="0" fillId="15" borderId="52" xfId="0" applyNumberFormat="1" applyFill="1" applyBorder="1" applyAlignment="1">
      <alignment horizontal="center"/>
    </xf>
    <xf numFmtId="165" fontId="0" fillId="17" borderId="53" xfId="0" applyNumberFormat="1" applyFill="1" applyBorder="1" applyAlignment="1">
      <alignment horizontal="center"/>
    </xf>
    <xf numFmtId="165" fontId="0" fillId="17" borderId="54" xfId="0" applyNumberFormat="1" applyFill="1" applyBorder="1" applyAlignment="1">
      <alignment horizontal="center"/>
    </xf>
    <xf numFmtId="165" fontId="0" fillId="17" borderId="55" xfId="0" applyNumberFormat="1" applyFill="1" applyBorder="1" applyAlignment="1">
      <alignment horizontal="center"/>
    </xf>
    <xf numFmtId="165" fontId="0" fillId="17" borderId="56" xfId="0" applyNumberFormat="1" applyFill="1" applyBorder="1" applyAlignment="1">
      <alignment horizontal="center"/>
    </xf>
    <xf numFmtId="0" fontId="2" fillId="8" borderId="58" xfId="0" applyFont="1" applyFill="1" applyBorder="1" applyAlignment="1">
      <alignment horizontal="center"/>
    </xf>
    <xf numFmtId="165" fontId="0" fillId="17" borderId="28" xfId="0" applyNumberFormat="1" applyFill="1" applyBorder="1" applyAlignment="1">
      <alignment horizontal="center"/>
    </xf>
    <xf numFmtId="165" fontId="0" fillId="17" borderId="0" xfId="0" applyNumberFormat="1" applyFill="1" applyBorder="1" applyAlignment="1">
      <alignment horizontal="center"/>
    </xf>
    <xf numFmtId="165" fontId="0" fillId="17" borderId="59" xfId="0" applyNumberFormat="1" applyFill="1" applyBorder="1" applyAlignment="1">
      <alignment horizontal="center"/>
    </xf>
    <xf numFmtId="0" fontId="0" fillId="14" borderId="0" xfId="0" applyFill="1" applyBorder="1" applyAlignment="1">
      <alignment horizontal="center"/>
    </xf>
    <xf numFmtId="0" fontId="0" fillId="14" borderId="6" xfId="0" applyFill="1" applyBorder="1" applyAlignment="1">
      <alignment horizontal="center"/>
    </xf>
    <xf numFmtId="165" fontId="0" fillId="14" borderId="6" xfId="0" applyNumberFormat="1" applyFill="1" applyBorder="1" applyAlignment="1">
      <alignment horizontal="center"/>
    </xf>
    <xf numFmtId="0" fontId="14" fillId="14" borderId="6" xfId="0" applyFont="1" applyFill="1" applyBorder="1" applyAlignment="1">
      <alignment horizontal="center"/>
    </xf>
    <xf numFmtId="0" fontId="0" fillId="15" borderId="61" xfId="0" applyFill="1" applyBorder="1" applyAlignment="1">
      <alignment horizontal="center"/>
    </xf>
    <xf numFmtId="165" fontId="0" fillId="15" borderId="61" xfId="0" applyNumberFormat="1" applyFill="1" applyBorder="1" applyAlignment="1">
      <alignment horizontal="center"/>
    </xf>
    <xf numFmtId="165" fontId="0" fillId="15" borderId="62" xfId="0" applyNumberFormat="1" applyFill="1" applyBorder="1" applyAlignment="1">
      <alignment horizontal="center"/>
    </xf>
    <xf numFmtId="0" fontId="14" fillId="15" borderId="61" xfId="0" applyFont="1" applyFill="1" applyBorder="1" applyAlignment="1">
      <alignment horizontal="center"/>
    </xf>
    <xf numFmtId="0" fontId="3" fillId="15" borderId="10" xfId="0" applyFont="1" applyFill="1" applyBorder="1" applyAlignment="1">
      <alignment horizontal="left"/>
    </xf>
    <xf numFmtId="0" fontId="3" fillId="14" borderId="10" xfId="0" applyFont="1" applyFill="1" applyBorder="1" applyAlignment="1">
      <alignment horizontal="left"/>
    </xf>
    <xf numFmtId="0" fontId="3" fillId="15" borderId="60" xfId="0" applyFont="1" applyFill="1" applyBorder="1" applyAlignment="1">
      <alignment horizontal="left"/>
    </xf>
    <xf numFmtId="167" fontId="14" fillId="15" borderId="61" xfId="1" applyNumberFormat="1" applyFont="1" applyFill="1" applyBorder="1" applyAlignment="1">
      <alignment horizontal="center"/>
    </xf>
    <xf numFmtId="169" fontId="0" fillId="14" borderId="11" xfId="0" applyNumberFormat="1" applyFill="1" applyBorder="1" applyAlignment="1">
      <alignment horizontal="center"/>
    </xf>
    <xf numFmtId="169" fontId="0" fillId="15" borderId="61" xfId="0" applyNumberFormat="1" applyFill="1" applyBorder="1" applyAlignment="1">
      <alignment horizontal="center"/>
    </xf>
    <xf numFmtId="169" fontId="0" fillId="14" borderId="6" xfId="0" applyNumberFormat="1" applyFill="1" applyBorder="1" applyAlignment="1">
      <alignment horizontal="center"/>
    </xf>
    <xf numFmtId="169" fontId="0" fillId="14" borderId="52" xfId="0" applyNumberFormat="1" applyFill="1" applyBorder="1" applyAlignment="1">
      <alignment horizontal="center"/>
    </xf>
    <xf numFmtId="169" fontId="0" fillId="14" borderId="10" xfId="0" applyNumberFormat="1" applyFill="1" applyBorder="1" applyAlignment="1">
      <alignment horizontal="center"/>
    </xf>
    <xf numFmtId="169" fontId="13" fillId="14" borderId="11" xfId="0" applyNumberFormat="1" applyFont="1" applyFill="1" applyBorder="1" applyAlignment="1">
      <alignment horizontal="center"/>
    </xf>
    <xf numFmtId="169" fontId="0" fillId="15" borderId="60" xfId="0" applyNumberFormat="1" applyFill="1" applyBorder="1" applyAlignment="1">
      <alignment horizontal="center"/>
    </xf>
    <xf numFmtId="169" fontId="13" fillId="15" borderId="61" xfId="0" applyNumberFormat="1" applyFont="1" applyFill="1" applyBorder="1" applyAlignment="1">
      <alignment horizontal="center"/>
    </xf>
    <xf numFmtId="169" fontId="0" fillId="14" borderId="57" xfId="0" applyNumberFormat="1" applyFill="1" applyBorder="1" applyAlignment="1">
      <alignment horizontal="center"/>
    </xf>
    <xf numFmtId="169" fontId="13" fillId="14" borderId="6" xfId="0" applyNumberFormat="1" applyFont="1" applyFill="1" applyBorder="1" applyAlignment="1">
      <alignment horizontal="center"/>
    </xf>
    <xf numFmtId="169" fontId="14" fillId="15" borderId="11" xfId="0" applyNumberFormat="1" applyFont="1" applyFill="1" applyBorder="1" applyAlignment="1">
      <alignment horizontal="center"/>
    </xf>
    <xf numFmtId="169" fontId="13" fillId="15" borderId="11" xfId="0" applyNumberFormat="1" applyFont="1" applyFill="1" applyBorder="1" applyAlignment="1">
      <alignment horizontal="center"/>
    </xf>
    <xf numFmtId="169" fontId="14" fillId="14" borderId="11" xfId="0" applyNumberFormat="1" applyFont="1" applyFill="1" applyBorder="1" applyAlignment="1">
      <alignment horizontal="center"/>
    </xf>
    <xf numFmtId="169" fontId="13" fillId="16" borderId="11" xfId="0" applyNumberFormat="1" applyFont="1" applyFill="1" applyBorder="1" applyAlignment="1">
      <alignment horizontal="center"/>
    </xf>
    <xf numFmtId="169" fontId="14" fillId="16" borderId="11" xfId="0" applyNumberFormat="1" applyFont="1" applyFill="1" applyBorder="1" applyAlignment="1">
      <alignment horizontal="center"/>
    </xf>
  </cellXfs>
  <cellStyles count="3">
    <cellStyle name="Lien hypertexte" xfId="2" builtinId="8"/>
    <cellStyle name="Monétaire" xfId="1" builtinId="4"/>
    <cellStyle name="Normal" xfId="0" builtinId="0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tabSelected="1" zoomScale="55" zoomScaleNormal="55" workbookViewId="0">
      <selection activeCell="Z57" sqref="Z57"/>
    </sheetView>
  </sheetViews>
  <sheetFormatPr baseColWidth="10" defaultColWidth="9.109375" defaultRowHeight="14.4" x14ac:dyDescent="0.3"/>
  <cols>
    <col min="2" max="2" width="47.44140625" customWidth="1"/>
    <col min="3" max="3" width="12.88671875" customWidth="1"/>
    <col min="4" max="4" width="13.33203125" bestFit="1" customWidth="1"/>
    <col min="5" max="6" width="13.33203125" customWidth="1"/>
    <col min="7" max="7" width="12.6640625" customWidth="1"/>
    <col min="8" max="10" width="13.109375" customWidth="1"/>
    <col min="11" max="11" width="12.6640625" customWidth="1"/>
    <col min="12" max="12" width="13.109375" customWidth="1"/>
    <col min="13" max="13" width="14.88671875" customWidth="1"/>
    <col min="14" max="14" width="8.21875" hidden="1" customWidth="1"/>
    <col min="15" max="15" width="13.6640625" customWidth="1"/>
    <col min="16" max="16" width="13" hidden="1" customWidth="1"/>
    <col min="17" max="17" width="16.44140625" customWidth="1"/>
    <col min="18" max="18" width="13.33203125" hidden="1" customWidth="1"/>
    <col min="19" max="19" width="17" customWidth="1"/>
    <col min="21" max="23" width="0" hidden="1" customWidth="1"/>
  </cols>
  <sheetData>
    <row r="1" spans="1:22" s="1" customFormat="1" ht="11.25" customHeight="1" thickBot="1" x14ac:dyDescent="0.35">
      <c r="L1" s="2"/>
      <c r="M1" s="2"/>
      <c r="O1" s="3"/>
      <c r="R1" s="2"/>
      <c r="S1" s="2"/>
      <c r="U1" s="2" t="s">
        <v>1</v>
      </c>
      <c r="V1" s="2" t="s">
        <v>2</v>
      </c>
    </row>
    <row r="2" spans="1:22" s="1" customFormat="1" ht="21" customHeight="1" thickBot="1" x14ac:dyDescent="0.35">
      <c r="B2" s="4" t="s">
        <v>33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"/>
    </row>
    <row r="3" spans="1:22" s="1" customFormat="1" ht="18" thickBot="1" x14ac:dyDescent="0.35">
      <c r="A3" s="7"/>
      <c r="B3" s="8" t="s">
        <v>1</v>
      </c>
      <c r="C3"/>
      <c r="D3" s="9"/>
      <c r="E3" s="9"/>
      <c r="F3" s="9"/>
      <c r="G3"/>
      <c r="H3"/>
      <c r="I3"/>
      <c r="J3"/>
      <c r="K3"/>
      <c r="L3"/>
      <c r="M3"/>
      <c r="N3"/>
      <c r="O3"/>
    </row>
    <row r="4" spans="1:22" ht="16.2" thickBot="1" x14ac:dyDescent="0.35">
      <c r="B4" s="10" t="s">
        <v>3</v>
      </c>
    </row>
    <row r="5" spans="1:22" ht="15" thickBot="1" x14ac:dyDescent="0.35"/>
    <row r="6" spans="1:22" ht="21.6" thickBot="1" x14ac:dyDescent="0.45">
      <c r="B6" s="11" t="s">
        <v>4</v>
      </c>
      <c r="C6" s="12"/>
      <c r="D6" s="13"/>
      <c r="E6" s="13"/>
      <c r="F6" s="13"/>
      <c r="G6" s="12"/>
      <c r="H6" s="13"/>
      <c r="I6" s="13"/>
      <c r="J6" s="13"/>
      <c r="K6" s="12"/>
      <c r="L6" s="13"/>
      <c r="M6" s="13"/>
      <c r="N6" s="12"/>
      <c r="O6" s="13"/>
      <c r="P6" s="13"/>
      <c r="Q6" s="14"/>
      <c r="R6" s="12"/>
      <c r="S6" s="12"/>
    </row>
    <row r="7" spans="1:22" x14ac:dyDescent="0.3">
      <c r="B7" s="12"/>
      <c r="C7" s="12"/>
      <c r="D7" s="13"/>
      <c r="E7" s="13"/>
      <c r="F7" s="13"/>
      <c r="G7" s="12"/>
      <c r="H7" s="13"/>
      <c r="I7" s="13"/>
      <c r="J7" s="13"/>
      <c r="K7" s="12"/>
      <c r="L7" s="13"/>
      <c r="M7" s="13"/>
      <c r="N7" s="12"/>
      <c r="O7" s="13"/>
      <c r="P7" s="13"/>
      <c r="Q7" s="15"/>
      <c r="R7" s="12"/>
      <c r="S7" s="12"/>
    </row>
    <row r="8" spans="1:22" x14ac:dyDescent="0.3">
      <c r="B8" s="16"/>
      <c r="C8" s="17" t="s">
        <v>5</v>
      </c>
      <c r="D8" s="18"/>
      <c r="E8" s="17" t="s">
        <v>5</v>
      </c>
      <c r="F8" s="18"/>
      <c r="G8" s="19" t="s">
        <v>6</v>
      </c>
      <c r="H8" s="20"/>
      <c r="I8" s="83"/>
      <c r="J8" s="83"/>
      <c r="K8" s="21" t="s">
        <v>7</v>
      </c>
      <c r="L8" s="104"/>
      <c r="M8" s="91" t="s">
        <v>8</v>
      </c>
      <c r="N8" s="23" t="s">
        <v>9</v>
      </c>
      <c r="O8" s="22" t="s">
        <v>10</v>
      </c>
      <c r="P8" s="22"/>
      <c r="Q8" s="23" t="s">
        <v>36</v>
      </c>
      <c r="R8" s="23"/>
      <c r="S8" s="23"/>
    </row>
    <row r="9" spans="1:22" ht="43.2" x14ac:dyDescent="0.3">
      <c r="B9" s="24" t="s">
        <v>11</v>
      </c>
      <c r="C9" s="84" t="s">
        <v>40</v>
      </c>
      <c r="D9" s="26" t="s">
        <v>12</v>
      </c>
      <c r="E9" s="84" t="s">
        <v>42</v>
      </c>
      <c r="F9" s="26" t="s">
        <v>12</v>
      </c>
      <c r="G9" s="85" t="s">
        <v>41</v>
      </c>
      <c r="H9" s="28" t="s">
        <v>12</v>
      </c>
      <c r="I9" s="85" t="s">
        <v>43</v>
      </c>
      <c r="J9" s="28" t="s">
        <v>12</v>
      </c>
      <c r="K9" s="86" t="s">
        <v>0</v>
      </c>
      <c r="L9" s="97" t="s">
        <v>12</v>
      </c>
      <c r="M9" s="91" t="s">
        <v>13</v>
      </c>
      <c r="N9" s="23" t="s">
        <v>14</v>
      </c>
      <c r="O9" s="22" t="s">
        <v>15</v>
      </c>
      <c r="P9" s="22"/>
      <c r="Q9" s="23" t="s">
        <v>16</v>
      </c>
      <c r="R9" s="23" t="s">
        <v>17</v>
      </c>
      <c r="S9" s="23" t="s">
        <v>18</v>
      </c>
    </row>
    <row r="10" spans="1:22" ht="15" thickBot="1" x14ac:dyDescent="0.35">
      <c r="B10" s="24"/>
      <c r="C10" s="25" t="s">
        <v>19</v>
      </c>
      <c r="D10" s="30">
        <v>75</v>
      </c>
      <c r="E10" s="25" t="s">
        <v>19</v>
      </c>
      <c r="F10" s="30">
        <v>85</v>
      </c>
      <c r="G10" s="27" t="s">
        <v>20</v>
      </c>
      <c r="H10" s="31">
        <v>65</v>
      </c>
      <c r="I10" s="27" t="s">
        <v>20</v>
      </c>
      <c r="J10" s="31">
        <v>75</v>
      </c>
      <c r="K10" s="29" t="s">
        <v>20</v>
      </c>
      <c r="L10" s="98">
        <v>85</v>
      </c>
      <c r="M10" s="91"/>
      <c r="N10" s="23"/>
      <c r="O10" s="22"/>
      <c r="P10" s="22"/>
      <c r="Q10" s="23"/>
      <c r="R10" s="23"/>
      <c r="S10" s="23"/>
    </row>
    <row r="11" spans="1:22" ht="15" thickTop="1" x14ac:dyDescent="0.3">
      <c r="B11" s="116" t="s">
        <v>21</v>
      </c>
      <c r="C11" s="32">
        <f>SUM(C59:C61)</f>
        <v>11</v>
      </c>
      <c r="D11" s="33"/>
      <c r="E11" s="32">
        <f>SUM(E59:E61)</f>
        <v>10</v>
      </c>
      <c r="F11" s="33"/>
      <c r="G11" s="32">
        <f>SUM(G59:G61)</f>
        <v>11</v>
      </c>
      <c r="H11" s="33"/>
      <c r="I11" s="32">
        <f>SUM(I59:I61)</f>
        <v>10</v>
      </c>
      <c r="J11" s="33"/>
      <c r="K11" s="32">
        <f>SUM(K59:K61)</f>
        <v>21</v>
      </c>
      <c r="L11" s="99"/>
      <c r="M11" s="92"/>
      <c r="N11" s="37"/>
      <c r="O11" s="33"/>
      <c r="P11" s="33"/>
      <c r="Q11" s="38"/>
      <c r="R11" s="38"/>
      <c r="S11" s="32"/>
    </row>
    <row r="12" spans="1:22" x14ac:dyDescent="0.3">
      <c r="B12" s="117" t="s">
        <v>37</v>
      </c>
      <c r="C12" s="34">
        <f>SUM(C14:C57)</f>
        <v>0</v>
      </c>
      <c r="D12" s="120">
        <f>C12*D10</f>
        <v>0</v>
      </c>
      <c r="E12" s="34">
        <f>SUM(E14:E57)</f>
        <v>1</v>
      </c>
      <c r="F12" s="120">
        <f>E12*F10</f>
        <v>85</v>
      </c>
      <c r="G12" s="34">
        <f>SUM(G14:G57)</f>
        <v>1</v>
      </c>
      <c r="H12" s="120">
        <f>G12*H10</f>
        <v>65</v>
      </c>
      <c r="I12" s="34">
        <f>SUM(I14:I57)</f>
        <v>1</v>
      </c>
      <c r="J12" s="120">
        <f>I12*J10</f>
        <v>75</v>
      </c>
      <c r="K12" s="34">
        <f>SUM(K14:K57)</f>
        <v>1</v>
      </c>
      <c r="L12" s="123">
        <f>K12*L10</f>
        <v>85</v>
      </c>
      <c r="M12" s="124">
        <f>SUM(M14:M57)</f>
        <v>0</v>
      </c>
      <c r="N12" s="125"/>
      <c r="O12" s="120">
        <f>SUM(O14:O57)</f>
        <v>310</v>
      </c>
      <c r="P12" s="35"/>
      <c r="Q12" s="36"/>
      <c r="R12" s="36"/>
      <c r="S12" s="34"/>
    </row>
    <row r="13" spans="1:22" ht="15" thickBot="1" x14ac:dyDescent="0.35">
      <c r="B13" s="118" t="s">
        <v>39</v>
      </c>
      <c r="C13" s="112">
        <f>C11-C12</f>
        <v>11</v>
      </c>
      <c r="D13" s="121">
        <f>C13*D10</f>
        <v>825</v>
      </c>
      <c r="E13" s="112">
        <f>E11-E12</f>
        <v>9</v>
      </c>
      <c r="F13" s="121">
        <f>E13*F10</f>
        <v>765</v>
      </c>
      <c r="G13" s="112">
        <f>G11-G12</f>
        <v>10</v>
      </c>
      <c r="H13" s="121">
        <f>G13*H10</f>
        <v>650</v>
      </c>
      <c r="I13" s="112">
        <f>I11-I12</f>
        <v>9</v>
      </c>
      <c r="J13" s="121">
        <f>I13*J10</f>
        <v>675</v>
      </c>
      <c r="K13" s="112">
        <f>K11-K12</f>
        <v>20</v>
      </c>
      <c r="L13" s="114">
        <f>K13*L10</f>
        <v>1700</v>
      </c>
      <c r="M13" s="126"/>
      <c r="N13" s="127"/>
      <c r="O13" s="121"/>
      <c r="P13" s="113"/>
      <c r="Q13" s="119">
        <f>D13+F13+H13+J13+L13</f>
        <v>4615</v>
      </c>
      <c r="R13" s="115"/>
      <c r="S13" s="112"/>
    </row>
    <row r="14" spans="1:22" ht="15" thickTop="1" x14ac:dyDescent="0.3">
      <c r="B14" s="108" t="s">
        <v>38</v>
      </c>
      <c r="C14" s="109">
        <v>0</v>
      </c>
      <c r="D14" s="122">
        <f>C14*$D$10</f>
        <v>0</v>
      </c>
      <c r="E14" s="109">
        <v>1</v>
      </c>
      <c r="F14" s="122">
        <f>E14*$F$10</f>
        <v>85</v>
      </c>
      <c r="G14" s="109">
        <v>1</v>
      </c>
      <c r="H14" s="122">
        <f>G14*$H$10</f>
        <v>65</v>
      </c>
      <c r="I14" s="109">
        <v>1</v>
      </c>
      <c r="J14" s="122">
        <f>I14*$J$10</f>
        <v>75</v>
      </c>
      <c r="K14" s="109">
        <v>1</v>
      </c>
      <c r="L14" s="128">
        <f>K14*$L$10</f>
        <v>85</v>
      </c>
      <c r="M14" s="122">
        <f>D14+F14+H14+L14+J14-O14</f>
        <v>0</v>
      </c>
      <c r="N14" s="129"/>
      <c r="O14" s="122">
        <v>310</v>
      </c>
      <c r="P14" s="110"/>
      <c r="Q14" s="38"/>
      <c r="R14" s="111"/>
      <c r="S14" s="109"/>
    </row>
    <row r="15" spans="1:22" x14ac:dyDescent="0.3">
      <c r="B15" s="108"/>
      <c r="C15" s="109"/>
      <c r="D15" s="122">
        <f t="shared" ref="D15:D57" si="0">C15*$D$10</f>
        <v>0</v>
      </c>
      <c r="E15" s="109"/>
      <c r="F15" s="122">
        <f t="shared" ref="F15:F57" si="1">E15*$F$10</f>
        <v>0</v>
      </c>
      <c r="G15" s="109"/>
      <c r="H15" s="122">
        <f t="shared" ref="H15:H57" si="2">G15*$H$10</f>
        <v>0</v>
      </c>
      <c r="I15" s="109"/>
      <c r="J15" s="122">
        <f t="shared" ref="J15:J57" si="3">I15*$J$10</f>
        <v>0</v>
      </c>
      <c r="K15" s="109"/>
      <c r="L15" s="128">
        <f t="shared" ref="L15:L57" si="4">K15*$L$10</f>
        <v>0</v>
      </c>
      <c r="M15" s="122">
        <f t="shared" ref="M15:M57" si="5">D15+F15+H15+L15+J15-O15</f>
        <v>0</v>
      </c>
      <c r="N15" s="130"/>
      <c r="O15" s="122"/>
      <c r="P15" s="110"/>
      <c r="Q15" s="38"/>
      <c r="R15" s="111"/>
      <c r="S15" s="109"/>
    </row>
    <row r="16" spans="1:22" x14ac:dyDescent="0.3">
      <c r="B16" s="108"/>
      <c r="C16" s="109"/>
      <c r="D16" s="122">
        <f t="shared" si="0"/>
        <v>0</v>
      </c>
      <c r="E16" s="109"/>
      <c r="F16" s="122">
        <f t="shared" si="1"/>
        <v>0</v>
      </c>
      <c r="G16" s="109"/>
      <c r="H16" s="122">
        <f t="shared" si="2"/>
        <v>0</v>
      </c>
      <c r="I16" s="109"/>
      <c r="J16" s="122">
        <f t="shared" si="3"/>
        <v>0</v>
      </c>
      <c r="K16" s="109"/>
      <c r="L16" s="128">
        <f t="shared" si="4"/>
        <v>0</v>
      </c>
      <c r="M16" s="122">
        <f t="shared" si="5"/>
        <v>0</v>
      </c>
      <c r="N16" s="125"/>
      <c r="O16" s="122"/>
      <c r="P16" s="110"/>
      <c r="Q16" s="38"/>
      <c r="R16" s="111"/>
      <c r="S16" s="109"/>
    </row>
    <row r="17" spans="2:19" x14ac:dyDescent="0.3">
      <c r="B17" s="108"/>
      <c r="C17" s="109"/>
      <c r="D17" s="122">
        <f t="shared" si="0"/>
        <v>0</v>
      </c>
      <c r="E17" s="109"/>
      <c r="F17" s="122">
        <f t="shared" si="1"/>
        <v>0</v>
      </c>
      <c r="G17" s="109"/>
      <c r="H17" s="122">
        <f t="shared" si="2"/>
        <v>0</v>
      </c>
      <c r="I17" s="109"/>
      <c r="J17" s="122">
        <f t="shared" si="3"/>
        <v>0</v>
      </c>
      <c r="K17" s="109"/>
      <c r="L17" s="128">
        <f t="shared" si="4"/>
        <v>0</v>
      </c>
      <c r="M17" s="122">
        <f t="shared" si="5"/>
        <v>0</v>
      </c>
      <c r="N17" s="131"/>
      <c r="O17" s="122"/>
      <c r="P17" s="110"/>
      <c r="Q17" s="38"/>
      <c r="R17" s="111"/>
      <c r="S17" s="109"/>
    </row>
    <row r="18" spans="2:19" x14ac:dyDescent="0.3">
      <c r="B18" s="108"/>
      <c r="C18" s="109"/>
      <c r="D18" s="122">
        <f t="shared" si="0"/>
        <v>0</v>
      </c>
      <c r="E18" s="109"/>
      <c r="F18" s="122">
        <f t="shared" si="1"/>
        <v>0</v>
      </c>
      <c r="G18" s="109"/>
      <c r="H18" s="122">
        <f t="shared" si="2"/>
        <v>0</v>
      </c>
      <c r="I18" s="109"/>
      <c r="J18" s="122">
        <f t="shared" si="3"/>
        <v>0</v>
      </c>
      <c r="K18" s="109"/>
      <c r="L18" s="128">
        <f t="shared" si="4"/>
        <v>0</v>
      </c>
      <c r="M18" s="122">
        <f t="shared" si="5"/>
        <v>0</v>
      </c>
      <c r="N18" s="132"/>
      <c r="O18" s="122"/>
      <c r="P18" s="110"/>
      <c r="Q18" s="38"/>
      <c r="R18" s="111"/>
      <c r="S18" s="109"/>
    </row>
    <row r="19" spans="2:19" x14ac:dyDescent="0.3">
      <c r="B19" s="108"/>
      <c r="C19" s="109"/>
      <c r="D19" s="122">
        <f t="shared" si="0"/>
        <v>0</v>
      </c>
      <c r="E19" s="109"/>
      <c r="F19" s="122">
        <f t="shared" si="1"/>
        <v>0</v>
      </c>
      <c r="G19" s="109"/>
      <c r="H19" s="122">
        <f t="shared" si="2"/>
        <v>0</v>
      </c>
      <c r="I19" s="109"/>
      <c r="J19" s="122">
        <f t="shared" si="3"/>
        <v>0</v>
      </c>
      <c r="K19" s="109"/>
      <c r="L19" s="128">
        <f t="shared" si="4"/>
        <v>0</v>
      </c>
      <c r="M19" s="122">
        <f t="shared" si="5"/>
        <v>0</v>
      </c>
      <c r="N19" s="131"/>
      <c r="O19" s="122"/>
      <c r="P19" s="110"/>
      <c r="Q19" s="38"/>
      <c r="R19" s="111"/>
      <c r="S19" s="109"/>
    </row>
    <row r="20" spans="2:19" x14ac:dyDescent="0.3">
      <c r="B20" s="108"/>
      <c r="C20" s="109"/>
      <c r="D20" s="122">
        <f t="shared" si="0"/>
        <v>0</v>
      </c>
      <c r="E20" s="109"/>
      <c r="F20" s="122">
        <f t="shared" si="1"/>
        <v>0</v>
      </c>
      <c r="G20" s="109"/>
      <c r="H20" s="122">
        <f t="shared" si="2"/>
        <v>0</v>
      </c>
      <c r="I20" s="109"/>
      <c r="J20" s="122">
        <f t="shared" si="3"/>
        <v>0</v>
      </c>
      <c r="K20" s="109"/>
      <c r="L20" s="128">
        <f t="shared" si="4"/>
        <v>0</v>
      </c>
      <c r="M20" s="122">
        <f t="shared" si="5"/>
        <v>0</v>
      </c>
      <c r="N20" s="125"/>
      <c r="O20" s="122"/>
      <c r="P20" s="110"/>
      <c r="Q20" s="38"/>
      <c r="R20" s="111"/>
      <c r="S20" s="109"/>
    </row>
    <row r="21" spans="2:19" x14ac:dyDescent="0.3">
      <c r="B21" s="108"/>
      <c r="C21" s="109"/>
      <c r="D21" s="122">
        <f t="shared" si="0"/>
        <v>0</v>
      </c>
      <c r="E21" s="109"/>
      <c r="F21" s="122">
        <f t="shared" si="1"/>
        <v>0</v>
      </c>
      <c r="G21" s="109"/>
      <c r="H21" s="122">
        <f t="shared" si="2"/>
        <v>0</v>
      </c>
      <c r="I21" s="109"/>
      <c r="J21" s="122">
        <f t="shared" si="3"/>
        <v>0</v>
      </c>
      <c r="K21" s="109"/>
      <c r="L21" s="128">
        <f t="shared" si="4"/>
        <v>0</v>
      </c>
      <c r="M21" s="122">
        <f t="shared" si="5"/>
        <v>0</v>
      </c>
      <c r="N21" s="131"/>
      <c r="O21" s="122"/>
      <c r="P21" s="110"/>
      <c r="Q21" s="38"/>
      <c r="R21" s="111"/>
      <c r="S21" s="109"/>
    </row>
    <row r="22" spans="2:19" x14ac:dyDescent="0.3">
      <c r="B22" s="108"/>
      <c r="C22" s="109"/>
      <c r="D22" s="122">
        <f t="shared" si="0"/>
        <v>0</v>
      </c>
      <c r="E22" s="109"/>
      <c r="F22" s="122">
        <f t="shared" si="1"/>
        <v>0</v>
      </c>
      <c r="G22" s="109"/>
      <c r="H22" s="122">
        <f t="shared" si="2"/>
        <v>0</v>
      </c>
      <c r="I22" s="109"/>
      <c r="J22" s="122">
        <f t="shared" si="3"/>
        <v>0</v>
      </c>
      <c r="K22" s="109"/>
      <c r="L22" s="128">
        <f t="shared" si="4"/>
        <v>0</v>
      </c>
      <c r="M22" s="122">
        <f t="shared" si="5"/>
        <v>0</v>
      </c>
      <c r="N22" s="125"/>
      <c r="O22" s="122"/>
      <c r="P22" s="110"/>
      <c r="Q22" s="38"/>
      <c r="R22" s="111"/>
      <c r="S22" s="109"/>
    </row>
    <row r="23" spans="2:19" x14ac:dyDescent="0.3">
      <c r="B23" s="108"/>
      <c r="C23" s="109"/>
      <c r="D23" s="122">
        <f t="shared" si="0"/>
        <v>0</v>
      </c>
      <c r="E23" s="109"/>
      <c r="F23" s="122">
        <f t="shared" si="1"/>
        <v>0</v>
      </c>
      <c r="G23" s="109"/>
      <c r="H23" s="122">
        <f t="shared" si="2"/>
        <v>0</v>
      </c>
      <c r="I23" s="109"/>
      <c r="J23" s="122">
        <f t="shared" si="3"/>
        <v>0</v>
      </c>
      <c r="K23" s="109"/>
      <c r="L23" s="128">
        <f t="shared" si="4"/>
        <v>0</v>
      </c>
      <c r="M23" s="122">
        <f t="shared" si="5"/>
        <v>0</v>
      </c>
      <c r="N23" s="131"/>
      <c r="O23" s="122"/>
      <c r="P23" s="110"/>
      <c r="Q23" s="38"/>
      <c r="R23" s="111"/>
      <c r="S23" s="109"/>
    </row>
    <row r="24" spans="2:19" x14ac:dyDescent="0.3">
      <c r="B24" s="108"/>
      <c r="C24" s="109"/>
      <c r="D24" s="122">
        <f t="shared" si="0"/>
        <v>0</v>
      </c>
      <c r="E24" s="109"/>
      <c r="F24" s="122">
        <f t="shared" si="1"/>
        <v>0</v>
      </c>
      <c r="G24" s="109"/>
      <c r="H24" s="122">
        <f t="shared" si="2"/>
        <v>0</v>
      </c>
      <c r="I24" s="109"/>
      <c r="J24" s="122">
        <f t="shared" si="3"/>
        <v>0</v>
      </c>
      <c r="K24" s="109"/>
      <c r="L24" s="128">
        <f t="shared" si="4"/>
        <v>0</v>
      </c>
      <c r="M24" s="122">
        <f t="shared" si="5"/>
        <v>0</v>
      </c>
      <c r="N24" s="125"/>
      <c r="O24" s="122"/>
      <c r="P24" s="110"/>
      <c r="Q24" s="38"/>
      <c r="R24" s="111"/>
      <c r="S24" s="109"/>
    </row>
    <row r="25" spans="2:19" x14ac:dyDescent="0.3">
      <c r="B25" s="108"/>
      <c r="C25" s="109"/>
      <c r="D25" s="122">
        <f t="shared" si="0"/>
        <v>0</v>
      </c>
      <c r="E25" s="109"/>
      <c r="F25" s="122">
        <f t="shared" si="1"/>
        <v>0</v>
      </c>
      <c r="G25" s="109"/>
      <c r="H25" s="122">
        <f t="shared" si="2"/>
        <v>0</v>
      </c>
      <c r="I25" s="109"/>
      <c r="J25" s="122">
        <f t="shared" si="3"/>
        <v>0</v>
      </c>
      <c r="K25" s="109"/>
      <c r="L25" s="128">
        <f t="shared" si="4"/>
        <v>0</v>
      </c>
      <c r="M25" s="122">
        <f t="shared" si="5"/>
        <v>0</v>
      </c>
      <c r="N25" s="130"/>
      <c r="O25" s="122"/>
      <c r="P25" s="110"/>
      <c r="Q25" s="38"/>
      <c r="R25" s="111"/>
      <c r="S25" s="109"/>
    </row>
    <row r="26" spans="2:19" x14ac:dyDescent="0.3">
      <c r="B26" s="108"/>
      <c r="C26" s="109"/>
      <c r="D26" s="122">
        <f t="shared" si="0"/>
        <v>0</v>
      </c>
      <c r="E26" s="109"/>
      <c r="F26" s="122">
        <f t="shared" si="1"/>
        <v>0</v>
      </c>
      <c r="G26" s="109"/>
      <c r="H26" s="122">
        <f t="shared" si="2"/>
        <v>0</v>
      </c>
      <c r="I26" s="109"/>
      <c r="J26" s="122">
        <f t="shared" si="3"/>
        <v>0</v>
      </c>
      <c r="K26" s="109"/>
      <c r="L26" s="128">
        <f t="shared" si="4"/>
        <v>0</v>
      </c>
      <c r="M26" s="122">
        <f t="shared" si="5"/>
        <v>0</v>
      </c>
      <c r="N26" s="125"/>
      <c r="O26" s="122"/>
      <c r="P26" s="110"/>
      <c r="Q26" s="38"/>
      <c r="R26" s="111"/>
      <c r="S26" s="109"/>
    </row>
    <row r="27" spans="2:19" x14ac:dyDescent="0.3">
      <c r="B27" s="108"/>
      <c r="C27" s="109"/>
      <c r="D27" s="122">
        <f t="shared" si="0"/>
        <v>0</v>
      </c>
      <c r="E27" s="109"/>
      <c r="F27" s="122">
        <f t="shared" si="1"/>
        <v>0</v>
      </c>
      <c r="G27" s="109"/>
      <c r="H27" s="122">
        <f t="shared" si="2"/>
        <v>0</v>
      </c>
      <c r="I27" s="109"/>
      <c r="J27" s="122">
        <f t="shared" si="3"/>
        <v>0</v>
      </c>
      <c r="K27" s="109"/>
      <c r="L27" s="128">
        <f t="shared" si="4"/>
        <v>0</v>
      </c>
      <c r="M27" s="122">
        <f t="shared" si="5"/>
        <v>0</v>
      </c>
      <c r="N27" s="131"/>
      <c r="O27" s="122"/>
      <c r="P27" s="110"/>
      <c r="Q27" s="38"/>
      <c r="R27" s="111"/>
      <c r="S27" s="109"/>
    </row>
    <row r="28" spans="2:19" x14ac:dyDescent="0.3">
      <c r="B28" s="108"/>
      <c r="C28" s="109"/>
      <c r="D28" s="122">
        <f t="shared" si="0"/>
        <v>0</v>
      </c>
      <c r="E28" s="109"/>
      <c r="F28" s="122">
        <f t="shared" si="1"/>
        <v>0</v>
      </c>
      <c r="G28" s="109"/>
      <c r="H28" s="122">
        <f t="shared" si="2"/>
        <v>0</v>
      </c>
      <c r="I28" s="109"/>
      <c r="J28" s="122">
        <f t="shared" si="3"/>
        <v>0</v>
      </c>
      <c r="K28" s="109"/>
      <c r="L28" s="128">
        <f t="shared" si="4"/>
        <v>0</v>
      </c>
      <c r="M28" s="122">
        <f t="shared" si="5"/>
        <v>0</v>
      </c>
      <c r="N28" s="125"/>
      <c r="O28" s="122"/>
      <c r="P28" s="110"/>
      <c r="Q28" s="38"/>
      <c r="R28" s="111"/>
      <c r="S28" s="109"/>
    </row>
    <row r="29" spans="2:19" x14ac:dyDescent="0.3">
      <c r="B29" s="108"/>
      <c r="C29" s="109"/>
      <c r="D29" s="122">
        <f t="shared" si="0"/>
        <v>0</v>
      </c>
      <c r="E29" s="109"/>
      <c r="F29" s="122">
        <f t="shared" si="1"/>
        <v>0</v>
      </c>
      <c r="G29" s="109"/>
      <c r="H29" s="122">
        <f t="shared" si="2"/>
        <v>0</v>
      </c>
      <c r="I29" s="109"/>
      <c r="J29" s="122">
        <f t="shared" si="3"/>
        <v>0</v>
      </c>
      <c r="K29" s="109"/>
      <c r="L29" s="128">
        <f t="shared" si="4"/>
        <v>0</v>
      </c>
      <c r="M29" s="122">
        <f t="shared" si="5"/>
        <v>0</v>
      </c>
      <c r="N29" s="130"/>
      <c r="O29" s="122"/>
      <c r="P29" s="110"/>
      <c r="Q29" s="38"/>
      <c r="R29" s="111"/>
      <c r="S29" s="109"/>
    </row>
    <row r="30" spans="2:19" x14ac:dyDescent="0.3">
      <c r="B30" s="108"/>
      <c r="C30" s="109"/>
      <c r="D30" s="122">
        <f t="shared" si="0"/>
        <v>0</v>
      </c>
      <c r="E30" s="109"/>
      <c r="F30" s="122">
        <f t="shared" si="1"/>
        <v>0</v>
      </c>
      <c r="G30" s="109"/>
      <c r="H30" s="122">
        <f t="shared" si="2"/>
        <v>0</v>
      </c>
      <c r="I30" s="109"/>
      <c r="J30" s="122">
        <f t="shared" si="3"/>
        <v>0</v>
      </c>
      <c r="K30" s="109"/>
      <c r="L30" s="128">
        <f t="shared" si="4"/>
        <v>0</v>
      </c>
      <c r="M30" s="122">
        <f t="shared" si="5"/>
        <v>0</v>
      </c>
      <c r="N30" s="125"/>
      <c r="O30" s="122"/>
      <c r="P30" s="110"/>
      <c r="Q30" s="38"/>
      <c r="R30" s="111"/>
      <c r="S30" s="109"/>
    </row>
    <row r="31" spans="2:19" x14ac:dyDescent="0.3">
      <c r="B31" s="108"/>
      <c r="C31" s="109"/>
      <c r="D31" s="122">
        <f t="shared" si="0"/>
        <v>0</v>
      </c>
      <c r="E31" s="109"/>
      <c r="F31" s="122">
        <f t="shared" si="1"/>
        <v>0</v>
      </c>
      <c r="G31" s="109"/>
      <c r="H31" s="122">
        <f t="shared" si="2"/>
        <v>0</v>
      </c>
      <c r="I31" s="109"/>
      <c r="J31" s="122">
        <f t="shared" si="3"/>
        <v>0</v>
      </c>
      <c r="K31" s="109"/>
      <c r="L31" s="128">
        <f t="shared" si="4"/>
        <v>0</v>
      </c>
      <c r="M31" s="122">
        <f t="shared" si="5"/>
        <v>0</v>
      </c>
      <c r="N31" s="131"/>
      <c r="O31" s="122"/>
      <c r="P31" s="110"/>
      <c r="Q31" s="38"/>
      <c r="R31" s="111"/>
      <c r="S31" s="109"/>
    </row>
    <row r="32" spans="2:19" x14ac:dyDescent="0.3">
      <c r="B32" s="108"/>
      <c r="C32" s="109"/>
      <c r="D32" s="122">
        <f t="shared" si="0"/>
        <v>0</v>
      </c>
      <c r="E32" s="109"/>
      <c r="F32" s="122">
        <f t="shared" si="1"/>
        <v>0</v>
      </c>
      <c r="G32" s="109"/>
      <c r="H32" s="122">
        <f t="shared" si="2"/>
        <v>0</v>
      </c>
      <c r="I32" s="109"/>
      <c r="J32" s="122">
        <f t="shared" si="3"/>
        <v>0</v>
      </c>
      <c r="K32" s="109"/>
      <c r="L32" s="128">
        <f t="shared" si="4"/>
        <v>0</v>
      </c>
      <c r="M32" s="122">
        <f t="shared" si="5"/>
        <v>0</v>
      </c>
      <c r="N32" s="125"/>
      <c r="O32" s="122"/>
      <c r="P32" s="110"/>
      <c r="Q32" s="38"/>
      <c r="R32" s="111"/>
      <c r="S32" s="109"/>
    </row>
    <row r="33" spans="2:19" x14ac:dyDescent="0.3">
      <c r="B33" s="108"/>
      <c r="C33" s="109"/>
      <c r="D33" s="122">
        <f t="shared" si="0"/>
        <v>0</v>
      </c>
      <c r="E33" s="109"/>
      <c r="F33" s="122">
        <f t="shared" si="1"/>
        <v>0</v>
      </c>
      <c r="G33" s="109"/>
      <c r="H33" s="122">
        <f t="shared" si="2"/>
        <v>0</v>
      </c>
      <c r="I33" s="109"/>
      <c r="J33" s="122">
        <f t="shared" si="3"/>
        <v>0</v>
      </c>
      <c r="K33" s="109"/>
      <c r="L33" s="128">
        <f t="shared" si="4"/>
        <v>0</v>
      </c>
      <c r="M33" s="122">
        <f t="shared" si="5"/>
        <v>0</v>
      </c>
      <c r="N33" s="131"/>
      <c r="O33" s="122"/>
      <c r="P33" s="110"/>
      <c r="Q33" s="38"/>
      <c r="R33" s="111"/>
      <c r="S33" s="109"/>
    </row>
    <row r="34" spans="2:19" x14ac:dyDescent="0.3">
      <c r="B34" s="108"/>
      <c r="C34" s="109"/>
      <c r="D34" s="122">
        <f t="shared" si="0"/>
        <v>0</v>
      </c>
      <c r="E34" s="109"/>
      <c r="F34" s="122">
        <f t="shared" si="1"/>
        <v>0</v>
      </c>
      <c r="G34" s="109"/>
      <c r="H34" s="122">
        <f t="shared" si="2"/>
        <v>0</v>
      </c>
      <c r="I34" s="109"/>
      <c r="J34" s="122">
        <f t="shared" si="3"/>
        <v>0</v>
      </c>
      <c r="K34" s="109"/>
      <c r="L34" s="128">
        <f t="shared" si="4"/>
        <v>0</v>
      </c>
      <c r="M34" s="122">
        <f t="shared" si="5"/>
        <v>0</v>
      </c>
      <c r="N34" s="125"/>
      <c r="O34" s="122"/>
      <c r="P34" s="110"/>
      <c r="Q34" s="38"/>
      <c r="R34" s="111"/>
      <c r="S34" s="109"/>
    </row>
    <row r="35" spans="2:19" x14ac:dyDescent="0.3">
      <c r="B35" s="108"/>
      <c r="C35" s="109"/>
      <c r="D35" s="122">
        <f t="shared" si="0"/>
        <v>0</v>
      </c>
      <c r="E35" s="109"/>
      <c r="F35" s="122">
        <f t="shared" si="1"/>
        <v>0</v>
      </c>
      <c r="G35" s="109"/>
      <c r="H35" s="122">
        <f t="shared" si="2"/>
        <v>0</v>
      </c>
      <c r="I35" s="109"/>
      <c r="J35" s="122">
        <f t="shared" si="3"/>
        <v>0</v>
      </c>
      <c r="K35" s="109"/>
      <c r="L35" s="128">
        <f t="shared" si="4"/>
        <v>0</v>
      </c>
      <c r="M35" s="122">
        <f t="shared" si="5"/>
        <v>0</v>
      </c>
      <c r="N35" s="131"/>
      <c r="O35" s="122"/>
      <c r="P35" s="110"/>
      <c r="Q35" s="38"/>
      <c r="R35" s="111"/>
      <c r="S35" s="109"/>
    </row>
    <row r="36" spans="2:19" x14ac:dyDescent="0.3">
      <c r="B36" s="108"/>
      <c r="C36" s="109"/>
      <c r="D36" s="122">
        <f t="shared" si="0"/>
        <v>0</v>
      </c>
      <c r="E36" s="109"/>
      <c r="F36" s="122">
        <f t="shared" si="1"/>
        <v>0</v>
      </c>
      <c r="G36" s="109"/>
      <c r="H36" s="122">
        <f t="shared" si="2"/>
        <v>0</v>
      </c>
      <c r="I36" s="109"/>
      <c r="J36" s="122">
        <f t="shared" si="3"/>
        <v>0</v>
      </c>
      <c r="K36" s="109"/>
      <c r="L36" s="128">
        <f t="shared" si="4"/>
        <v>0</v>
      </c>
      <c r="M36" s="122">
        <f t="shared" si="5"/>
        <v>0</v>
      </c>
      <c r="N36" s="125"/>
      <c r="O36" s="122"/>
      <c r="P36" s="110"/>
      <c r="Q36" s="38"/>
      <c r="R36" s="111"/>
      <c r="S36" s="109"/>
    </row>
    <row r="37" spans="2:19" x14ac:dyDescent="0.3">
      <c r="B37" s="108"/>
      <c r="C37" s="109"/>
      <c r="D37" s="122">
        <f t="shared" si="0"/>
        <v>0</v>
      </c>
      <c r="E37" s="109"/>
      <c r="F37" s="122">
        <f t="shared" si="1"/>
        <v>0</v>
      </c>
      <c r="G37" s="109"/>
      <c r="H37" s="122">
        <f t="shared" si="2"/>
        <v>0</v>
      </c>
      <c r="I37" s="109"/>
      <c r="J37" s="122">
        <f t="shared" si="3"/>
        <v>0</v>
      </c>
      <c r="K37" s="109"/>
      <c r="L37" s="128">
        <f t="shared" si="4"/>
        <v>0</v>
      </c>
      <c r="M37" s="122">
        <f t="shared" si="5"/>
        <v>0</v>
      </c>
      <c r="N37" s="131"/>
      <c r="O37" s="122"/>
      <c r="P37" s="110"/>
      <c r="Q37" s="38"/>
      <c r="R37" s="111"/>
      <c r="S37" s="109"/>
    </row>
    <row r="38" spans="2:19" x14ac:dyDescent="0.3">
      <c r="B38" s="108"/>
      <c r="C38" s="109"/>
      <c r="D38" s="122">
        <f t="shared" si="0"/>
        <v>0</v>
      </c>
      <c r="E38" s="109"/>
      <c r="F38" s="122">
        <f t="shared" si="1"/>
        <v>0</v>
      </c>
      <c r="G38" s="109"/>
      <c r="H38" s="122">
        <f t="shared" si="2"/>
        <v>0</v>
      </c>
      <c r="I38" s="109"/>
      <c r="J38" s="122">
        <f t="shared" si="3"/>
        <v>0</v>
      </c>
      <c r="K38" s="109"/>
      <c r="L38" s="128">
        <f t="shared" si="4"/>
        <v>0</v>
      </c>
      <c r="M38" s="122">
        <f t="shared" si="5"/>
        <v>0</v>
      </c>
      <c r="N38" s="125"/>
      <c r="O38" s="122"/>
      <c r="P38" s="110"/>
      <c r="Q38" s="38"/>
      <c r="R38" s="111"/>
      <c r="S38" s="109"/>
    </row>
    <row r="39" spans="2:19" x14ac:dyDescent="0.3">
      <c r="B39" s="108"/>
      <c r="C39" s="109"/>
      <c r="D39" s="122">
        <f t="shared" si="0"/>
        <v>0</v>
      </c>
      <c r="E39" s="109"/>
      <c r="F39" s="122">
        <f t="shared" si="1"/>
        <v>0</v>
      </c>
      <c r="G39" s="109"/>
      <c r="H39" s="122">
        <f t="shared" si="2"/>
        <v>0</v>
      </c>
      <c r="I39" s="109"/>
      <c r="J39" s="122">
        <f t="shared" si="3"/>
        <v>0</v>
      </c>
      <c r="K39" s="109"/>
      <c r="L39" s="128">
        <f t="shared" si="4"/>
        <v>0</v>
      </c>
      <c r="M39" s="122">
        <f t="shared" si="5"/>
        <v>0</v>
      </c>
      <c r="N39" s="131"/>
      <c r="O39" s="122"/>
      <c r="P39" s="110"/>
      <c r="Q39" s="38"/>
      <c r="R39" s="111"/>
      <c r="S39" s="109"/>
    </row>
    <row r="40" spans="2:19" ht="15" customHeight="1" x14ac:dyDescent="0.3">
      <c r="B40" s="108"/>
      <c r="C40" s="109"/>
      <c r="D40" s="122">
        <f t="shared" si="0"/>
        <v>0</v>
      </c>
      <c r="E40" s="109"/>
      <c r="F40" s="122">
        <f t="shared" si="1"/>
        <v>0</v>
      </c>
      <c r="G40" s="109"/>
      <c r="H40" s="122">
        <f t="shared" si="2"/>
        <v>0</v>
      </c>
      <c r="I40" s="109"/>
      <c r="J40" s="122">
        <f t="shared" si="3"/>
        <v>0</v>
      </c>
      <c r="K40" s="109"/>
      <c r="L40" s="128">
        <f t="shared" si="4"/>
        <v>0</v>
      </c>
      <c r="M40" s="122">
        <f t="shared" si="5"/>
        <v>0</v>
      </c>
      <c r="N40" s="132"/>
      <c r="O40" s="122"/>
      <c r="P40" s="110"/>
      <c r="Q40" s="38"/>
      <c r="R40" s="111"/>
      <c r="S40" s="109"/>
    </row>
    <row r="41" spans="2:19" x14ac:dyDescent="0.3">
      <c r="B41" s="108"/>
      <c r="C41" s="109"/>
      <c r="D41" s="122">
        <f t="shared" si="0"/>
        <v>0</v>
      </c>
      <c r="E41" s="109"/>
      <c r="F41" s="122">
        <f t="shared" si="1"/>
        <v>0</v>
      </c>
      <c r="G41" s="109"/>
      <c r="H41" s="122">
        <f t="shared" si="2"/>
        <v>0</v>
      </c>
      <c r="I41" s="109"/>
      <c r="J41" s="122">
        <f t="shared" si="3"/>
        <v>0</v>
      </c>
      <c r="K41" s="109"/>
      <c r="L41" s="128">
        <f t="shared" si="4"/>
        <v>0</v>
      </c>
      <c r="M41" s="122">
        <f t="shared" si="5"/>
        <v>0</v>
      </c>
      <c r="N41" s="133"/>
      <c r="O41" s="122"/>
      <c r="P41" s="110"/>
      <c r="Q41" s="38"/>
      <c r="R41" s="111"/>
      <c r="S41" s="109"/>
    </row>
    <row r="42" spans="2:19" x14ac:dyDescent="0.3">
      <c r="B42" s="108"/>
      <c r="C42" s="109"/>
      <c r="D42" s="122">
        <f t="shared" si="0"/>
        <v>0</v>
      </c>
      <c r="E42" s="109"/>
      <c r="F42" s="122">
        <f t="shared" si="1"/>
        <v>0</v>
      </c>
      <c r="G42" s="109"/>
      <c r="H42" s="122">
        <f t="shared" si="2"/>
        <v>0</v>
      </c>
      <c r="I42" s="109"/>
      <c r="J42" s="122">
        <f t="shared" si="3"/>
        <v>0</v>
      </c>
      <c r="K42" s="109"/>
      <c r="L42" s="128">
        <f t="shared" si="4"/>
        <v>0</v>
      </c>
      <c r="M42" s="122">
        <f t="shared" si="5"/>
        <v>0</v>
      </c>
      <c r="N42" s="125"/>
      <c r="O42" s="122"/>
      <c r="P42" s="110"/>
      <c r="Q42" s="38"/>
      <c r="R42" s="111"/>
      <c r="S42" s="109"/>
    </row>
    <row r="43" spans="2:19" x14ac:dyDescent="0.3">
      <c r="B43" s="108"/>
      <c r="C43" s="109"/>
      <c r="D43" s="122">
        <f t="shared" si="0"/>
        <v>0</v>
      </c>
      <c r="E43" s="109"/>
      <c r="F43" s="122">
        <f t="shared" si="1"/>
        <v>0</v>
      </c>
      <c r="G43" s="109"/>
      <c r="H43" s="122">
        <f t="shared" si="2"/>
        <v>0</v>
      </c>
      <c r="I43" s="109"/>
      <c r="J43" s="122">
        <f t="shared" si="3"/>
        <v>0</v>
      </c>
      <c r="K43" s="109"/>
      <c r="L43" s="128">
        <f t="shared" si="4"/>
        <v>0</v>
      </c>
      <c r="M43" s="122">
        <f t="shared" si="5"/>
        <v>0</v>
      </c>
      <c r="N43" s="133"/>
      <c r="O43" s="122"/>
      <c r="P43" s="110"/>
      <c r="Q43" s="38"/>
      <c r="R43" s="111"/>
      <c r="S43" s="109"/>
    </row>
    <row r="44" spans="2:19" x14ac:dyDescent="0.3">
      <c r="B44" s="108"/>
      <c r="C44" s="109"/>
      <c r="D44" s="122">
        <f t="shared" si="0"/>
        <v>0</v>
      </c>
      <c r="E44" s="109"/>
      <c r="F44" s="122">
        <f t="shared" si="1"/>
        <v>0</v>
      </c>
      <c r="G44" s="109"/>
      <c r="H44" s="122">
        <f t="shared" si="2"/>
        <v>0</v>
      </c>
      <c r="I44" s="109"/>
      <c r="J44" s="122">
        <f t="shared" si="3"/>
        <v>0</v>
      </c>
      <c r="K44" s="109"/>
      <c r="L44" s="128">
        <f t="shared" si="4"/>
        <v>0</v>
      </c>
      <c r="M44" s="122">
        <f t="shared" si="5"/>
        <v>0</v>
      </c>
      <c r="N44" s="125"/>
      <c r="O44" s="122"/>
      <c r="P44" s="110"/>
      <c r="Q44" s="38"/>
      <c r="R44" s="111"/>
      <c r="S44" s="109"/>
    </row>
    <row r="45" spans="2:19" x14ac:dyDescent="0.3">
      <c r="B45" s="108"/>
      <c r="C45" s="109"/>
      <c r="D45" s="122">
        <f t="shared" si="0"/>
        <v>0</v>
      </c>
      <c r="E45" s="109"/>
      <c r="F45" s="122">
        <f t="shared" si="1"/>
        <v>0</v>
      </c>
      <c r="G45" s="109"/>
      <c r="H45" s="122">
        <f t="shared" si="2"/>
        <v>0</v>
      </c>
      <c r="I45" s="109"/>
      <c r="J45" s="122">
        <f t="shared" si="3"/>
        <v>0</v>
      </c>
      <c r="K45" s="109"/>
      <c r="L45" s="128">
        <f t="shared" si="4"/>
        <v>0</v>
      </c>
      <c r="M45" s="122">
        <f t="shared" si="5"/>
        <v>0</v>
      </c>
      <c r="N45" s="133"/>
      <c r="O45" s="122"/>
      <c r="P45" s="110"/>
      <c r="Q45" s="38"/>
      <c r="R45" s="111"/>
      <c r="S45" s="109"/>
    </row>
    <row r="46" spans="2:19" x14ac:dyDescent="0.3">
      <c r="B46" s="108"/>
      <c r="C46" s="109"/>
      <c r="D46" s="122">
        <f t="shared" si="0"/>
        <v>0</v>
      </c>
      <c r="E46" s="109"/>
      <c r="F46" s="122">
        <f t="shared" si="1"/>
        <v>0</v>
      </c>
      <c r="G46" s="109"/>
      <c r="H46" s="122">
        <f t="shared" si="2"/>
        <v>0</v>
      </c>
      <c r="I46" s="109"/>
      <c r="J46" s="122">
        <f t="shared" si="3"/>
        <v>0</v>
      </c>
      <c r="K46" s="109"/>
      <c r="L46" s="128">
        <f t="shared" si="4"/>
        <v>0</v>
      </c>
      <c r="M46" s="122">
        <f t="shared" si="5"/>
        <v>0</v>
      </c>
      <c r="N46" s="125"/>
      <c r="O46" s="122"/>
      <c r="P46" s="110"/>
      <c r="Q46" s="38"/>
      <c r="R46" s="111"/>
      <c r="S46" s="109"/>
    </row>
    <row r="47" spans="2:19" x14ac:dyDescent="0.3">
      <c r="B47" s="108"/>
      <c r="C47" s="109"/>
      <c r="D47" s="122">
        <f t="shared" si="0"/>
        <v>0</v>
      </c>
      <c r="E47" s="109"/>
      <c r="F47" s="122">
        <f t="shared" si="1"/>
        <v>0</v>
      </c>
      <c r="G47" s="109"/>
      <c r="H47" s="122">
        <f t="shared" si="2"/>
        <v>0</v>
      </c>
      <c r="I47" s="109"/>
      <c r="J47" s="122">
        <f t="shared" si="3"/>
        <v>0</v>
      </c>
      <c r="K47" s="109"/>
      <c r="L47" s="128">
        <f t="shared" si="4"/>
        <v>0</v>
      </c>
      <c r="M47" s="122">
        <f t="shared" si="5"/>
        <v>0</v>
      </c>
      <c r="N47" s="133"/>
      <c r="O47" s="122"/>
      <c r="P47" s="110"/>
      <c r="Q47" s="38"/>
      <c r="R47" s="111"/>
      <c r="S47" s="109"/>
    </row>
    <row r="48" spans="2:19" x14ac:dyDescent="0.3">
      <c r="B48" s="108"/>
      <c r="C48" s="109"/>
      <c r="D48" s="122">
        <f t="shared" si="0"/>
        <v>0</v>
      </c>
      <c r="E48" s="109"/>
      <c r="F48" s="122">
        <f t="shared" si="1"/>
        <v>0</v>
      </c>
      <c r="G48" s="109"/>
      <c r="H48" s="122">
        <f t="shared" si="2"/>
        <v>0</v>
      </c>
      <c r="I48" s="109"/>
      <c r="J48" s="122">
        <f t="shared" si="3"/>
        <v>0</v>
      </c>
      <c r="K48" s="109"/>
      <c r="L48" s="128">
        <f t="shared" si="4"/>
        <v>0</v>
      </c>
      <c r="M48" s="122">
        <f t="shared" si="5"/>
        <v>0</v>
      </c>
      <c r="N48" s="125"/>
      <c r="O48" s="122"/>
      <c r="P48" s="110"/>
      <c r="Q48" s="38"/>
      <c r="R48" s="111"/>
      <c r="S48" s="109"/>
    </row>
    <row r="49" spans="2:19" x14ac:dyDescent="0.3">
      <c r="B49" s="108"/>
      <c r="C49" s="109"/>
      <c r="D49" s="122">
        <f t="shared" si="0"/>
        <v>0</v>
      </c>
      <c r="E49" s="109"/>
      <c r="F49" s="122">
        <f t="shared" si="1"/>
        <v>0</v>
      </c>
      <c r="G49" s="109"/>
      <c r="H49" s="122">
        <f t="shared" si="2"/>
        <v>0</v>
      </c>
      <c r="I49" s="109"/>
      <c r="J49" s="122">
        <f t="shared" si="3"/>
        <v>0</v>
      </c>
      <c r="K49" s="109"/>
      <c r="L49" s="128">
        <f t="shared" si="4"/>
        <v>0</v>
      </c>
      <c r="M49" s="122">
        <f t="shared" si="5"/>
        <v>0</v>
      </c>
      <c r="N49" s="131"/>
      <c r="O49" s="122"/>
      <c r="P49" s="110"/>
      <c r="Q49" s="38"/>
      <c r="R49" s="111"/>
      <c r="S49" s="109"/>
    </row>
    <row r="50" spans="2:19" x14ac:dyDescent="0.3">
      <c r="B50" s="108"/>
      <c r="C50" s="109"/>
      <c r="D50" s="122">
        <f t="shared" si="0"/>
        <v>0</v>
      </c>
      <c r="E50" s="109"/>
      <c r="F50" s="122">
        <f t="shared" si="1"/>
        <v>0</v>
      </c>
      <c r="G50" s="109"/>
      <c r="H50" s="122">
        <f t="shared" si="2"/>
        <v>0</v>
      </c>
      <c r="I50" s="109"/>
      <c r="J50" s="122">
        <f t="shared" si="3"/>
        <v>0</v>
      </c>
      <c r="K50" s="109"/>
      <c r="L50" s="128">
        <f t="shared" si="4"/>
        <v>0</v>
      </c>
      <c r="M50" s="122">
        <f t="shared" si="5"/>
        <v>0</v>
      </c>
      <c r="N50" s="125"/>
      <c r="O50" s="122"/>
      <c r="P50" s="110"/>
      <c r="Q50" s="38"/>
      <c r="R50" s="111"/>
      <c r="S50" s="109"/>
    </row>
    <row r="51" spans="2:19" x14ac:dyDescent="0.3">
      <c r="B51" s="108"/>
      <c r="C51" s="109"/>
      <c r="D51" s="122">
        <f t="shared" si="0"/>
        <v>0</v>
      </c>
      <c r="E51" s="109"/>
      <c r="F51" s="122">
        <f t="shared" si="1"/>
        <v>0</v>
      </c>
      <c r="G51" s="109"/>
      <c r="H51" s="122">
        <f t="shared" si="2"/>
        <v>0</v>
      </c>
      <c r="I51" s="109"/>
      <c r="J51" s="122">
        <f t="shared" si="3"/>
        <v>0</v>
      </c>
      <c r="K51" s="109"/>
      <c r="L51" s="128">
        <f t="shared" si="4"/>
        <v>0</v>
      </c>
      <c r="M51" s="122">
        <f t="shared" si="5"/>
        <v>0</v>
      </c>
      <c r="N51" s="131"/>
      <c r="O51" s="122"/>
      <c r="P51" s="110"/>
      <c r="Q51" s="38"/>
      <c r="R51" s="111"/>
      <c r="S51" s="109"/>
    </row>
    <row r="52" spans="2:19" x14ac:dyDescent="0.3">
      <c r="B52" s="108"/>
      <c r="C52" s="109"/>
      <c r="D52" s="122">
        <f t="shared" si="0"/>
        <v>0</v>
      </c>
      <c r="E52" s="109"/>
      <c r="F52" s="122">
        <f t="shared" si="1"/>
        <v>0</v>
      </c>
      <c r="G52" s="109"/>
      <c r="H52" s="122">
        <f t="shared" si="2"/>
        <v>0</v>
      </c>
      <c r="I52" s="109"/>
      <c r="J52" s="122">
        <f t="shared" si="3"/>
        <v>0</v>
      </c>
      <c r="K52" s="109"/>
      <c r="L52" s="128">
        <f t="shared" si="4"/>
        <v>0</v>
      </c>
      <c r="M52" s="122">
        <f t="shared" si="5"/>
        <v>0</v>
      </c>
      <c r="N52" s="125"/>
      <c r="O52" s="122"/>
      <c r="P52" s="110"/>
      <c r="Q52" s="38"/>
      <c r="R52" s="111"/>
      <c r="S52" s="109"/>
    </row>
    <row r="53" spans="2:19" x14ac:dyDescent="0.3">
      <c r="B53" s="108"/>
      <c r="C53" s="109"/>
      <c r="D53" s="122">
        <f t="shared" si="0"/>
        <v>0</v>
      </c>
      <c r="E53" s="109"/>
      <c r="F53" s="122">
        <f t="shared" si="1"/>
        <v>0</v>
      </c>
      <c r="G53" s="109"/>
      <c r="H53" s="122">
        <f t="shared" si="2"/>
        <v>0</v>
      </c>
      <c r="I53" s="109"/>
      <c r="J53" s="122">
        <f t="shared" si="3"/>
        <v>0</v>
      </c>
      <c r="K53" s="109"/>
      <c r="L53" s="128">
        <f t="shared" si="4"/>
        <v>0</v>
      </c>
      <c r="M53" s="122">
        <f t="shared" si="5"/>
        <v>0</v>
      </c>
      <c r="N53" s="131"/>
      <c r="O53" s="122"/>
      <c r="P53" s="110"/>
      <c r="Q53" s="38"/>
      <c r="R53" s="111"/>
      <c r="S53" s="109"/>
    </row>
    <row r="54" spans="2:19" x14ac:dyDescent="0.3">
      <c r="B54" s="108"/>
      <c r="C54" s="109"/>
      <c r="D54" s="122">
        <f t="shared" si="0"/>
        <v>0</v>
      </c>
      <c r="E54" s="109"/>
      <c r="F54" s="122">
        <f t="shared" si="1"/>
        <v>0</v>
      </c>
      <c r="G54" s="109"/>
      <c r="H54" s="122">
        <f t="shared" si="2"/>
        <v>0</v>
      </c>
      <c r="I54" s="109"/>
      <c r="J54" s="122">
        <f t="shared" si="3"/>
        <v>0</v>
      </c>
      <c r="K54" s="109"/>
      <c r="L54" s="128">
        <f t="shared" si="4"/>
        <v>0</v>
      </c>
      <c r="M54" s="122">
        <f t="shared" si="5"/>
        <v>0</v>
      </c>
      <c r="N54" s="125"/>
      <c r="O54" s="122"/>
      <c r="P54" s="110"/>
      <c r="Q54" s="38"/>
      <c r="R54" s="111"/>
      <c r="S54" s="109"/>
    </row>
    <row r="55" spans="2:19" x14ac:dyDescent="0.3">
      <c r="B55" s="108"/>
      <c r="C55" s="109"/>
      <c r="D55" s="122">
        <f t="shared" si="0"/>
        <v>0</v>
      </c>
      <c r="E55" s="109"/>
      <c r="F55" s="122">
        <f t="shared" si="1"/>
        <v>0</v>
      </c>
      <c r="G55" s="109"/>
      <c r="H55" s="122">
        <f t="shared" si="2"/>
        <v>0</v>
      </c>
      <c r="I55" s="109"/>
      <c r="J55" s="122">
        <f t="shared" si="3"/>
        <v>0</v>
      </c>
      <c r="K55" s="109"/>
      <c r="L55" s="128">
        <f t="shared" si="4"/>
        <v>0</v>
      </c>
      <c r="M55" s="122">
        <f t="shared" si="5"/>
        <v>0</v>
      </c>
      <c r="N55" s="130"/>
      <c r="O55" s="122"/>
      <c r="P55" s="110"/>
      <c r="Q55" s="38"/>
      <c r="R55" s="111"/>
      <c r="S55" s="109"/>
    </row>
    <row r="56" spans="2:19" x14ac:dyDescent="0.3">
      <c r="B56" s="108"/>
      <c r="C56" s="109"/>
      <c r="D56" s="122">
        <f t="shared" si="0"/>
        <v>0</v>
      </c>
      <c r="E56" s="109"/>
      <c r="F56" s="122">
        <f t="shared" si="1"/>
        <v>0</v>
      </c>
      <c r="G56" s="109"/>
      <c r="H56" s="122">
        <f t="shared" si="2"/>
        <v>0</v>
      </c>
      <c r="I56" s="109"/>
      <c r="J56" s="122">
        <f t="shared" si="3"/>
        <v>0</v>
      </c>
      <c r="K56" s="109"/>
      <c r="L56" s="128">
        <f t="shared" si="4"/>
        <v>0</v>
      </c>
      <c r="M56" s="122">
        <f t="shared" si="5"/>
        <v>0</v>
      </c>
      <c r="N56" s="132"/>
      <c r="O56" s="122"/>
      <c r="P56" s="110"/>
      <c r="Q56" s="38"/>
      <c r="R56" s="111"/>
      <c r="S56" s="109"/>
    </row>
    <row r="57" spans="2:19" ht="15" thickBot="1" x14ac:dyDescent="0.35">
      <c r="B57" s="108"/>
      <c r="C57" s="109"/>
      <c r="D57" s="122">
        <f t="shared" si="0"/>
        <v>0</v>
      </c>
      <c r="E57" s="109"/>
      <c r="F57" s="122">
        <f t="shared" si="1"/>
        <v>0</v>
      </c>
      <c r="G57" s="109"/>
      <c r="H57" s="122">
        <f t="shared" si="2"/>
        <v>0</v>
      </c>
      <c r="I57" s="109"/>
      <c r="J57" s="122">
        <f t="shared" si="3"/>
        <v>0</v>
      </c>
      <c r="K57" s="109"/>
      <c r="L57" s="128">
        <f t="shared" si="4"/>
        <v>0</v>
      </c>
      <c r="M57" s="122">
        <f t="shared" si="5"/>
        <v>0</v>
      </c>
      <c r="N57" s="134"/>
      <c r="O57" s="122"/>
      <c r="P57" s="110"/>
      <c r="Q57" s="38"/>
      <c r="R57" s="111"/>
      <c r="S57" s="109"/>
    </row>
    <row r="58" spans="2:19" x14ac:dyDescent="0.3">
      <c r="B58" s="39"/>
      <c r="C58" s="40"/>
      <c r="D58" s="41"/>
      <c r="E58" s="40"/>
      <c r="F58" s="41"/>
      <c r="G58" s="40"/>
      <c r="H58" s="41"/>
      <c r="I58" s="40"/>
      <c r="J58" s="41"/>
      <c r="K58" s="40"/>
      <c r="L58" s="100"/>
      <c r="M58" s="93"/>
      <c r="N58" s="42"/>
      <c r="O58" s="43"/>
      <c r="Q58" s="43"/>
      <c r="R58" s="42"/>
      <c r="S58" s="44"/>
    </row>
    <row r="59" spans="2:19" x14ac:dyDescent="0.3">
      <c r="B59" s="45" t="s">
        <v>35</v>
      </c>
      <c r="C59" s="87"/>
      <c r="D59" s="88"/>
      <c r="E59" s="88"/>
      <c r="F59" s="88"/>
      <c r="G59" s="87"/>
      <c r="H59" s="88"/>
      <c r="I59" s="88"/>
      <c r="J59" s="88"/>
      <c r="K59" s="87"/>
      <c r="L59" s="101"/>
      <c r="M59" s="94"/>
      <c r="N59" s="89"/>
      <c r="O59" s="47">
        <v>47.44</v>
      </c>
      <c r="Q59" s="47"/>
      <c r="R59" s="46"/>
      <c r="S59" s="90"/>
    </row>
    <row r="60" spans="2:19" x14ac:dyDescent="0.3">
      <c r="B60" s="45" t="s">
        <v>34</v>
      </c>
      <c r="C60" s="46"/>
      <c r="D60" s="47"/>
      <c r="E60" s="47">
        <v>10</v>
      </c>
      <c r="F60" s="47">
        <f>516</f>
        <v>516</v>
      </c>
      <c r="G60" s="46"/>
      <c r="H60" s="47"/>
      <c r="I60" s="47">
        <v>10</v>
      </c>
      <c r="J60" s="47">
        <f>414</f>
        <v>414</v>
      </c>
      <c r="K60" s="46"/>
      <c r="L60" s="102"/>
      <c r="M60" s="95"/>
      <c r="N60" s="46"/>
      <c r="O60" s="47">
        <f>D60+F60+H60+J60+L60</f>
        <v>930</v>
      </c>
      <c r="Q60" s="47"/>
      <c r="R60" s="46"/>
      <c r="S60" s="48"/>
    </row>
    <row r="61" spans="2:19" x14ac:dyDescent="0.3">
      <c r="B61" s="45" t="s">
        <v>22</v>
      </c>
      <c r="C61" s="49">
        <v>11</v>
      </c>
      <c r="D61" s="50">
        <f>(333+13.88)*1.21</f>
        <v>419.72479999999996</v>
      </c>
      <c r="E61" s="50"/>
      <c r="F61" s="50"/>
      <c r="G61" s="49">
        <v>11</v>
      </c>
      <c r="H61" s="50">
        <f>(277.2+11.56)*1.21</f>
        <v>349.39959999999996</v>
      </c>
      <c r="I61" s="50"/>
      <c r="J61" s="50"/>
      <c r="K61" s="49">
        <v>21</v>
      </c>
      <c r="L61" s="103">
        <f>(789.6+16.44)*1.21</f>
        <v>975.30840000000012</v>
      </c>
      <c r="M61" s="96"/>
      <c r="N61" s="49"/>
      <c r="O61" s="47">
        <f>D61+F61+H61+J61+L61</f>
        <v>1744.4328</v>
      </c>
      <c r="Q61" s="51"/>
      <c r="R61" s="50"/>
      <c r="S61" s="52"/>
    </row>
    <row r="62" spans="2:19" x14ac:dyDescent="0.3">
      <c r="B62" s="53" t="s">
        <v>23</v>
      </c>
      <c r="C62" s="54"/>
      <c r="D62" s="55"/>
      <c r="E62" s="55"/>
      <c r="F62" s="55"/>
      <c r="G62" s="56"/>
      <c r="H62" s="55"/>
      <c r="I62" s="55"/>
      <c r="J62" s="55"/>
      <c r="K62" s="56"/>
      <c r="L62" s="55"/>
      <c r="M62" s="55"/>
      <c r="N62" s="56"/>
      <c r="O62" s="57">
        <f>SUM(O58:O61)</f>
        <v>2721.8728000000001</v>
      </c>
      <c r="Q62" s="57"/>
      <c r="R62" s="57"/>
      <c r="S62" s="58"/>
    </row>
    <row r="63" spans="2:19" ht="15" thickBot="1" x14ac:dyDescent="0.35">
      <c r="B63" s="59" t="s">
        <v>24</v>
      </c>
      <c r="C63" s="60"/>
      <c r="D63" s="61"/>
      <c r="E63" s="61"/>
      <c r="F63" s="61"/>
      <c r="G63" s="62"/>
      <c r="H63" s="63"/>
      <c r="I63" s="63"/>
      <c r="J63" s="63"/>
      <c r="K63" s="64"/>
      <c r="L63" s="63"/>
      <c r="M63" s="63"/>
      <c r="N63" s="64"/>
      <c r="O63" s="105"/>
      <c r="P63" s="106"/>
      <c r="Q63" s="107"/>
      <c r="R63" s="65"/>
      <c r="S63" s="66"/>
    </row>
    <row r="64" spans="2:19" x14ac:dyDescent="0.3">
      <c r="B64" s="67" t="s">
        <v>25</v>
      </c>
      <c r="C64" s="68" t="s">
        <v>26</v>
      </c>
      <c r="D64" s="69"/>
      <c r="E64" s="80"/>
      <c r="F64" s="80"/>
      <c r="G64" s="70">
        <f>M12</f>
        <v>0</v>
      </c>
      <c r="H64" s="71" t="s">
        <v>27</v>
      </c>
      <c r="I64" s="71"/>
      <c r="J64" s="71"/>
      <c r="K64" s="72"/>
      <c r="L64" s="72"/>
      <c r="M64" s="13"/>
      <c r="N64" s="12"/>
      <c r="O64" s="13"/>
      <c r="P64" s="13"/>
      <c r="Q64" s="13"/>
      <c r="R64" s="12"/>
      <c r="S64" s="12"/>
    </row>
    <row r="65" spans="2:19" x14ac:dyDescent="0.3">
      <c r="B65" s="12"/>
      <c r="C65" s="73" t="s">
        <v>16</v>
      </c>
      <c r="D65" s="74"/>
      <c r="E65" s="81"/>
      <c r="F65" s="81"/>
      <c r="G65" s="75">
        <f>Q13</f>
        <v>4615</v>
      </c>
      <c r="H65" s="76"/>
      <c r="I65" s="76"/>
      <c r="J65" s="76"/>
      <c r="K65" s="76"/>
      <c r="L65" s="76"/>
      <c r="M65" s="76"/>
      <c r="N65" s="12"/>
      <c r="O65" s="13"/>
      <c r="P65" s="13"/>
      <c r="Q65" s="13"/>
      <c r="R65" s="12"/>
      <c r="S65" s="12"/>
    </row>
    <row r="66" spans="2:19" x14ac:dyDescent="0.3">
      <c r="B66" s="12"/>
      <c r="C66" s="73" t="s">
        <v>28</v>
      </c>
      <c r="D66" s="74"/>
      <c r="E66" s="81"/>
      <c r="F66" s="81"/>
      <c r="G66" s="75">
        <f>O12</f>
        <v>310</v>
      </c>
      <c r="H66" s="72"/>
      <c r="I66" s="72"/>
      <c r="J66" s="72"/>
      <c r="K66" s="72"/>
      <c r="L66" s="72"/>
      <c r="M66" s="13"/>
      <c r="N66" s="12"/>
      <c r="O66" s="13"/>
      <c r="P66" s="13"/>
      <c r="Q66" s="13"/>
      <c r="R66" s="12"/>
      <c r="S66" s="12"/>
    </row>
    <row r="67" spans="2:19" x14ac:dyDescent="0.3">
      <c r="B67" s="12"/>
      <c r="C67" s="73" t="s">
        <v>29</v>
      </c>
      <c r="D67" s="74"/>
      <c r="E67" s="81"/>
      <c r="F67" s="81"/>
      <c r="G67" s="75">
        <f>Q62</f>
        <v>0</v>
      </c>
      <c r="H67" s="72"/>
      <c r="I67" s="72"/>
      <c r="J67" s="72"/>
      <c r="K67" s="72"/>
      <c r="L67" s="72"/>
      <c r="M67" s="13"/>
      <c r="N67" s="12"/>
      <c r="O67" s="13"/>
      <c r="P67" s="13"/>
      <c r="Q67" s="13"/>
      <c r="R67" s="12"/>
      <c r="S67" s="12"/>
    </row>
    <row r="68" spans="2:19" x14ac:dyDescent="0.3">
      <c r="B68" s="12"/>
      <c r="C68" s="73" t="s">
        <v>30</v>
      </c>
      <c r="D68" s="74"/>
      <c r="E68" s="81"/>
      <c r="F68" s="81"/>
      <c r="G68" s="75">
        <f>O63</f>
        <v>0</v>
      </c>
      <c r="H68" s="72"/>
      <c r="I68" s="72"/>
      <c r="J68" s="72"/>
      <c r="K68" s="72"/>
      <c r="L68" s="72"/>
      <c r="M68" s="13"/>
      <c r="N68" s="12"/>
      <c r="O68" s="13"/>
      <c r="P68" s="13"/>
      <c r="Q68" s="13"/>
      <c r="R68" s="12"/>
      <c r="S68" s="12"/>
    </row>
    <row r="69" spans="2:19" x14ac:dyDescent="0.3">
      <c r="B69" s="12"/>
      <c r="C69" s="73" t="s">
        <v>31</v>
      </c>
      <c r="D69" s="74"/>
      <c r="E69" s="81"/>
      <c r="F69" s="81"/>
      <c r="G69" s="75">
        <f>M12+O12-O62</f>
        <v>-2411.8728000000001</v>
      </c>
      <c r="H69" s="72"/>
      <c r="I69" s="72"/>
      <c r="J69" s="72"/>
      <c r="K69" s="72"/>
      <c r="L69" s="72"/>
      <c r="M69" s="13"/>
      <c r="N69" s="12"/>
      <c r="O69" s="13"/>
      <c r="P69" s="13"/>
      <c r="Q69" s="13"/>
      <c r="R69" s="12"/>
      <c r="S69" s="12"/>
    </row>
    <row r="70" spans="2:19" ht="15" thickBot="1" x14ac:dyDescent="0.35">
      <c r="B70" s="12"/>
      <c r="C70" s="77" t="s">
        <v>32</v>
      </c>
      <c r="D70" s="78"/>
      <c r="E70" s="82"/>
      <c r="F70" s="82"/>
      <c r="G70" s="79">
        <f>M12+O12+Q13-O62</f>
        <v>2203.1271999999999</v>
      </c>
      <c r="H70" s="72"/>
      <c r="I70" s="72"/>
      <c r="J70" s="72"/>
      <c r="K70" s="72"/>
      <c r="L70" s="72"/>
      <c r="M70" s="13"/>
      <c r="N70" s="12"/>
      <c r="O70" s="13"/>
      <c r="P70" s="13"/>
      <c r="Q70" s="13"/>
      <c r="R70" s="12"/>
      <c r="S70" s="12"/>
    </row>
    <row r="71" spans="2:19" x14ac:dyDescent="0.3">
      <c r="B71" s="12"/>
      <c r="C71" s="12"/>
      <c r="D71" s="13"/>
      <c r="E71" s="13"/>
      <c r="F71" s="13"/>
      <c r="G71" s="12"/>
      <c r="H71" s="13"/>
      <c r="I71" s="13"/>
      <c r="J71" s="13"/>
      <c r="K71" s="12"/>
      <c r="L71" s="13"/>
      <c r="M71" s="13"/>
      <c r="N71" s="12"/>
      <c r="O71" s="13"/>
      <c r="P71" s="13"/>
      <c r="Q71" s="13"/>
      <c r="R71" s="12"/>
      <c r="S71" s="12"/>
    </row>
  </sheetData>
  <mergeCells count="14">
    <mergeCell ref="C70:D70"/>
    <mergeCell ref="E8:F8"/>
    <mergeCell ref="O63:Q63"/>
    <mergeCell ref="C65:D65"/>
    <mergeCell ref="H65:M65"/>
    <mergeCell ref="C66:D66"/>
    <mergeCell ref="C67:D67"/>
    <mergeCell ref="C68:D68"/>
    <mergeCell ref="C69:D69"/>
    <mergeCell ref="B2:S2"/>
    <mergeCell ref="C8:D8"/>
    <mergeCell ref="G8:H8"/>
    <mergeCell ref="K8:L8"/>
    <mergeCell ref="C64:D64"/>
  </mergeCells>
  <conditionalFormatting sqref="B5">
    <cfRule type="expression" dxfId="0" priority="1" stopIfTrue="1">
      <formula>#REF!="FAUX"</formula>
    </cfRule>
  </conditionalFormatting>
  <dataValidations disablePrompts="1" count="1">
    <dataValidation type="list" allowBlank="1" showInputMessage="1" showErrorMessage="1" sqref="G3:J3">
      <formula1>#REF!</formula1>
    </dataValidation>
  </dataValidations>
  <hyperlinks>
    <hyperlink ref="B3" location="Accueil!A1" display="Accueil"/>
    <hyperlink ref="B4" location="RECAPITULATIF!A1" display="Récapitulatif"/>
    <hyperlink ref="U1" location="Accueil!A1" display="Accueil"/>
    <hyperlink ref="V1" location="'13-Revue'!A1" display="revue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Vente vin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Jean-Philippe LEDUC</dc:creator>
  <cp:lastModifiedBy>Jean-Philippe LEDUC</cp:lastModifiedBy>
  <dcterms:created xsi:type="dcterms:W3CDTF">2022-06-08T09:27:55Z</dcterms:created>
  <dcterms:modified xsi:type="dcterms:W3CDTF">2022-06-08T10:49:14Z</dcterms:modified>
</cp:coreProperties>
</file>